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hared\Man Care 2016\HCBS\HCBS Survey\"/>
    </mc:Choice>
  </mc:AlternateContent>
  <bookViews>
    <workbookView xWindow="0" yWindow="0" windowWidth="21600" windowHeight="9270"/>
  </bookViews>
  <sheets>
    <sheet name="Agency List" sheetId="1" r:id="rId1"/>
    <sheet name="Stats" sheetId="3" r:id="rId2"/>
    <sheet name="Read Me" sheetId="2" r:id="rId3"/>
  </sheets>
  <definedNames>
    <definedName name="_xlnm.Print_Titles" localSheetId="0">'Agency List'!$1:$5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3" l="1"/>
  <c r="D17" i="3" l="1"/>
  <c r="D16" i="3"/>
  <c r="D15" i="3"/>
  <c r="D14" i="3"/>
  <c r="D13" i="3"/>
  <c r="D12" i="3"/>
  <c r="D11" i="3"/>
  <c r="D10" i="3"/>
  <c r="D9" i="3"/>
  <c r="D8" i="3"/>
  <c r="D7" i="3"/>
  <c r="D6" i="3"/>
  <c r="C17" i="3"/>
  <c r="C16" i="3"/>
  <c r="C15" i="3"/>
  <c r="C14" i="3"/>
  <c r="C13" i="3"/>
  <c r="C12" i="3"/>
  <c r="C11" i="3"/>
  <c r="C10" i="3"/>
  <c r="C9" i="3"/>
  <c r="C8" i="3"/>
  <c r="C7" i="3"/>
  <c r="C6" i="3"/>
  <c r="B13" i="3"/>
  <c r="B17" i="3"/>
  <c r="B16" i="3"/>
  <c r="B15" i="3"/>
  <c r="B14" i="3"/>
  <c r="B12" i="3"/>
  <c r="B11" i="3"/>
  <c r="B10" i="3"/>
  <c r="B9" i="3"/>
  <c r="B8" i="3"/>
  <c r="B7" i="3"/>
  <c r="B6" i="3"/>
  <c r="E13" i="3" l="1"/>
  <c r="F13" i="3" s="1"/>
  <c r="C30" i="3" s="1"/>
  <c r="D30" i="3" s="1"/>
  <c r="E30" i="3" s="1"/>
  <c r="E11" i="3"/>
  <c r="F11" i="3" s="1"/>
  <c r="C28" i="3" s="1"/>
  <c r="D28" i="3" s="1"/>
  <c r="E28" i="3" s="1"/>
  <c r="E7" i="3"/>
  <c r="E8" i="3"/>
  <c r="F8" i="3" s="1"/>
  <c r="C25" i="3" s="1"/>
  <c r="D25" i="3" s="1"/>
  <c r="E25" i="3" s="1"/>
  <c r="E15" i="3"/>
  <c r="F15" i="3" s="1"/>
  <c r="C32" i="3" s="1"/>
  <c r="D32" i="3" s="1"/>
  <c r="E32" i="3" s="1"/>
  <c r="E9" i="3"/>
  <c r="F9" i="3" s="1"/>
  <c r="C26" i="3" s="1"/>
  <c r="D26" i="3" s="1"/>
  <c r="E26" i="3" s="1"/>
  <c r="E12" i="3"/>
  <c r="F12" i="3" s="1"/>
  <c r="C29" i="3" s="1"/>
  <c r="D29" i="3" s="1"/>
  <c r="E29" i="3" s="1"/>
  <c r="E6" i="3"/>
  <c r="F6" i="3" s="1"/>
  <c r="C23" i="3" s="1"/>
  <c r="D23" i="3" s="1"/>
  <c r="E23" i="3" s="1"/>
  <c r="E14" i="3"/>
  <c r="F14" i="3" s="1"/>
  <c r="C31" i="3" s="1"/>
  <c r="D31" i="3" s="1"/>
  <c r="E31" i="3" s="1"/>
  <c r="E10" i="3"/>
  <c r="F10" i="3" s="1"/>
  <c r="C27" i="3" s="1"/>
  <c r="D27" i="3" s="1"/>
  <c r="E27" i="3" s="1"/>
  <c r="E17" i="3"/>
  <c r="F17" i="3" s="1"/>
  <c r="C34" i="3" s="1"/>
  <c r="D34" i="3" s="1"/>
  <c r="E34" i="3" s="1"/>
  <c r="E16" i="3"/>
  <c r="F16" i="3" s="1"/>
  <c r="C33" i="3" s="1"/>
  <c r="D33" i="3" s="1"/>
  <c r="E33" i="3" s="1"/>
  <c r="F7" i="3" l="1"/>
  <c r="C24" i="3" s="1"/>
  <c r="C35" i="3" l="1"/>
  <c r="D24" i="3"/>
  <c r="D35" i="3" l="1"/>
  <c r="E35" i="3" s="1"/>
  <c r="E24" i="3"/>
</calcChain>
</file>

<file path=xl/sharedStrings.xml><?xml version="1.0" encoding="utf-8"?>
<sst xmlns="http://schemas.openxmlformats.org/spreadsheetml/2006/main" count="1935" uniqueCount="687">
  <si>
    <t>Agency Contact Information</t>
  </si>
  <si>
    <t>Designated Home and Community Based Services</t>
  </si>
  <si>
    <t>HCBS Designated Agency</t>
  </si>
  <si>
    <t>HCBS Contact</t>
  </si>
  <si>
    <t>Community Psychiatric Support and Treatment (CPST)</t>
  </si>
  <si>
    <t>Psychosocial Rehabilitation (PSR)</t>
  </si>
  <si>
    <t>Habilitation/Residential Support Services</t>
  </si>
  <si>
    <t>Family Support and Training</t>
  </si>
  <si>
    <t>Mobile Crisis Intervention</t>
  </si>
  <si>
    <t>Short-term Crisis Respite</t>
  </si>
  <si>
    <t>Intensive Crisis Respite</t>
  </si>
  <si>
    <t>Pre-vocational Services</t>
  </si>
  <si>
    <t>Transitional Employment</t>
  </si>
  <si>
    <t>Intensive Supported Employment (ISE)</t>
  </si>
  <si>
    <t>Ongoing Supported Employment</t>
  </si>
  <si>
    <t>Education Support Services</t>
  </si>
  <si>
    <t>Empowerment Services - Peer Supports</t>
  </si>
  <si>
    <t>820 River St., Inc.</t>
  </si>
  <si>
    <t>Bob Schaffer</t>
  </si>
  <si>
    <t>X</t>
  </si>
  <si>
    <t>ACMH, Inc.</t>
  </si>
  <si>
    <t>H</t>
  </si>
  <si>
    <t>Amethyst House, Inc</t>
  </si>
  <si>
    <t>Bailey House, Inc.</t>
  </si>
  <si>
    <t>Baltic Street AEH, Inc.</t>
  </si>
  <si>
    <t>BELLEVUE HOSPITAL CENTER</t>
  </si>
  <si>
    <t>Bowery Residents' Committee (BRC)</t>
  </si>
  <si>
    <t>D</t>
  </si>
  <si>
    <t>Bronx Psychiatric Center</t>
  </si>
  <si>
    <t>Brooklyn Bureau of Community Service d/b/a Brooklyn Community Services</t>
  </si>
  <si>
    <t>CAMBA, Inc</t>
  </si>
  <si>
    <t>Catholic Charities Community Services</t>
  </si>
  <si>
    <t>Catholic Charities Neighborhood Services, Inc.</t>
  </si>
  <si>
    <t>Center for Behavioral Health Services</t>
  </si>
  <si>
    <t>Center for Urban Community Services, Inc.</t>
  </si>
  <si>
    <t>Community Access, Inc.</t>
  </si>
  <si>
    <t>Community Health Action of Staten Island</t>
  </si>
  <si>
    <t>Diane Arneth</t>
  </si>
  <si>
    <t>Coney Island Hospital</t>
  </si>
  <si>
    <t>Counseling Services of New York, LLC</t>
  </si>
  <si>
    <t xml:space="preserve">Creedmoor Psychiatric Center </t>
  </si>
  <si>
    <t>EAC, Inc.</t>
  </si>
  <si>
    <t>Elmcor Youth &amp; Adult Activities, Inc.</t>
  </si>
  <si>
    <t>ELMHURST HOSPITAL CENTER - HHC</t>
  </si>
  <si>
    <t>Exponents, Inc.</t>
  </si>
  <si>
    <t>Fedcap Inc.</t>
  </si>
  <si>
    <t>Federation of Organizations</t>
  </si>
  <si>
    <t>Fountain House, Inc.</t>
  </si>
  <si>
    <t>Geel Community Services, Inc.</t>
  </si>
  <si>
    <t>Maria Matias</t>
  </si>
  <si>
    <t xml:space="preserve">Goddard Riverside Community Center </t>
  </si>
  <si>
    <t>Goodwill Industries of Greater New York and Northern New Jersey, Inc.</t>
  </si>
  <si>
    <t>Greenwich House, Inc.</t>
  </si>
  <si>
    <t>Roy Leavitt</t>
  </si>
  <si>
    <t>HALO NETWORK, INC</t>
  </si>
  <si>
    <t>Hamaspik Of Kings County</t>
  </si>
  <si>
    <t>Joel Freund</t>
  </si>
  <si>
    <t>HANAC Project ASAP</t>
  </si>
  <si>
    <t>Harlem Hospital Center</t>
  </si>
  <si>
    <t>Heights-Hill Mental Health Service SBPC Community Advisory Board, Inc.</t>
  </si>
  <si>
    <t>HELP/PSI SERVICES CORP</t>
  </si>
  <si>
    <t>Henry Street Settlement</t>
  </si>
  <si>
    <t>Heritage Health and Housing, Inc.</t>
  </si>
  <si>
    <t>Housing and Services, Inc./Cecil HDFC</t>
  </si>
  <si>
    <t>Institute for Community Living (ICL)</t>
  </si>
  <si>
    <t>Institute for Family Health</t>
  </si>
  <si>
    <t>Jacobi Medical Center</t>
  </si>
  <si>
    <t>Jewish Association for Services for the Aged</t>
  </si>
  <si>
    <t>Jewish Board of Family and Children's Services</t>
  </si>
  <si>
    <t>JGB Mental Health and Mental Retardation Services</t>
  </si>
  <si>
    <t>Kingsboro Psychiatric Center</t>
  </si>
  <si>
    <t xml:space="preserve">Lantern Community Services </t>
  </si>
  <si>
    <t>Leake and Watts</t>
  </si>
  <si>
    <t>Lenox Hill Neighborhood House</t>
  </si>
  <si>
    <t>Lexington Center, Inc.</t>
  </si>
  <si>
    <t>Lifespire</t>
  </si>
  <si>
    <t>Manhattan Psychiatric Center</t>
  </si>
  <si>
    <t>Mental Health Providers of Western Queens, Inc.</t>
  </si>
  <si>
    <t>METROPOLITAN-HHC</t>
  </si>
  <si>
    <t>MHA-NYC</t>
  </si>
  <si>
    <t>Mount Sinai  Hospital</t>
  </si>
  <si>
    <t>Mount Sinai St. Luke's, Department of Psychiatry</t>
  </si>
  <si>
    <t>Mt. Sinai Beth Israel</t>
  </si>
  <si>
    <t>National Association on Drug Abuse Problems, Inc. (NYS) dba NADAP. Inc.</t>
  </si>
  <si>
    <t>New York Association of Psychiatric Rehabilitation Services</t>
  </si>
  <si>
    <t>New York Psychotherapy and Counseling Center</t>
  </si>
  <si>
    <t>Elliott Klein</t>
  </si>
  <si>
    <t>North Central Bronx Hospital</t>
  </si>
  <si>
    <t>NYC HEALTH AND HOSPITALS CORPORATION ,EAST NEW YORK DIAGNOSTIC AND TREATMENT CENTER</t>
  </si>
  <si>
    <t>NYC Health and Hospitals Corporation Kings County Hospital</t>
  </si>
  <si>
    <t>NYSARC Inc., NYC Chapter</t>
  </si>
  <si>
    <t>OHEL Children's Home and Family Services</t>
  </si>
  <si>
    <t>PERSON CENTERED CARE SERVICES</t>
  </si>
  <si>
    <t>Pilgrim Psychiatric Center</t>
  </si>
  <si>
    <t>Postgraduate Center for Mental Health</t>
  </si>
  <si>
    <t>Project Hospitality</t>
  </si>
  <si>
    <t>Project Renewal</t>
  </si>
  <si>
    <t>PSCH</t>
  </si>
  <si>
    <t>Puerto Rican Family Institute, Inc.</t>
  </si>
  <si>
    <t>Queens Hospital Center</t>
  </si>
  <si>
    <t>REALITY HOUSE, INC.</t>
  </si>
  <si>
    <t>Hewitt DePass</t>
  </si>
  <si>
    <t>Riverdale Mental Health Association</t>
  </si>
  <si>
    <t>Samaritan Village</t>
  </si>
  <si>
    <t>Service Program for Older People, Inc.</t>
  </si>
  <si>
    <t>SERVICES FOR THE UNDERSERVED (S:US)</t>
  </si>
  <si>
    <t>SKy Light Center</t>
  </si>
  <si>
    <t>South Beach Psychiatric Center Community Services</t>
  </si>
  <si>
    <t>St. Ann's Corner of Harm Reduction (SACHR)</t>
  </si>
  <si>
    <t>Bart Majoor</t>
  </si>
  <si>
    <t>St. Mark's Place Institute for Mental Health</t>
  </si>
  <si>
    <t>The Bridge</t>
  </si>
  <si>
    <t>The Epilepsy Institute</t>
  </si>
  <si>
    <t>The Lesbian, Gay, Bisexual &amp; Transgender Community Center</t>
  </si>
  <si>
    <t>The New York Foundling Hospital</t>
  </si>
  <si>
    <t>The Osborne Association/Osborne Treatment Services</t>
  </si>
  <si>
    <t>The Zucker Hillside Hospital / LIJMC</t>
  </si>
  <si>
    <t>Transitional Services for New York, Inc.</t>
  </si>
  <si>
    <t>Union Settlement Association, Inc.</t>
  </si>
  <si>
    <t>UNITED BRONX PARENTS, INC</t>
  </si>
  <si>
    <t>Upper Manhattan Mental Health Center, aka The Emma L Bowen Community Service Center</t>
  </si>
  <si>
    <t>Venture House</t>
  </si>
  <si>
    <t>VERTEX LLC</t>
  </si>
  <si>
    <t>Paul Henderson</t>
  </si>
  <si>
    <t>Visiting Nurse Service of New York</t>
  </si>
  <si>
    <t>Voices Of Community Advocates &amp; Leaders (VOCAL-NY)</t>
  </si>
  <si>
    <t>Volunteers Of America - Greater New York, Inc</t>
  </si>
  <si>
    <t>Washington Heights CORNER Project</t>
  </si>
  <si>
    <t>West Midtown Medical Group</t>
  </si>
  <si>
    <t>Allegra Schorr</t>
  </si>
  <si>
    <t>Woodhull Medical and Mental Health Center</t>
  </si>
  <si>
    <t>Abilities, Inc.</t>
  </si>
  <si>
    <t>?</t>
  </si>
  <si>
    <t>ACI-Areba Casriel Institute now known as Addiction Care Interventions</t>
  </si>
  <si>
    <t>After Hours Project, Inc.</t>
  </si>
  <si>
    <t>Fernando Soto</t>
  </si>
  <si>
    <t>AHRC Health Care, Inc. d/b/a Access Community Health Center</t>
  </si>
  <si>
    <t>Barbara Cajdler</t>
  </si>
  <si>
    <t xml:space="preserve">AIDS Center of Queens County, Inc. </t>
  </si>
  <si>
    <t>AIDS Service Center of Lower Manhattan, Inc. d/b/a Allied Service Center NYC</t>
  </si>
  <si>
    <t>Albert Einstein College of Medicine - Division of Substance Abuse</t>
  </si>
  <si>
    <t>Sarah Church, Ph.D.</t>
  </si>
  <si>
    <t>Anchor House Inc.</t>
  </si>
  <si>
    <t>Argus Community, Inc.</t>
  </si>
  <si>
    <t>Richard Weiss</t>
  </si>
  <si>
    <t>BASICS, INC</t>
  </si>
  <si>
    <t>Bridging Access to Care</t>
  </si>
  <si>
    <t>Bronx AIDS Services d/b/a BOOM!Health</t>
  </si>
  <si>
    <t>Bronx-Lebanon Hospital Center</t>
  </si>
  <si>
    <t>Brooklyn Community Housing and Services, Inc.</t>
  </si>
  <si>
    <t>CARNEGIE HILL INSTITUTE</t>
  </si>
  <si>
    <t>CENTER FOR ALTERNATIVE SENTENCING AND EMPLOYMENT SERVICES (CASES)</t>
  </si>
  <si>
    <t>Center for Community Alternatives, Inc.</t>
  </si>
  <si>
    <t>Community Association of Progressive Dominicans (ACDP)</t>
  </si>
  <si>
    <t>Pam Mattel</t>
  </si>
  <si>
    <t>Community Counseling and Mediation (CCM)</t>
  </si>
  <si>
    <t>COMUNILIFE, INC.</t>
  </si>
  <si>
    <t>Beverly Mosquera, MS, MD</t>
  </si>
  <si>
    <t>CONCERN FOR INDEPENDENT LIVING, INC.</t>
  </si>
  <si>
    <t>CREATE, Inc.</t>
  </si>
  <si>
    <t>Diaspora Community Services</t>
  </si>
  <si>
    <t>Educational Alliance, Inc.</t>
  </si>
  <si>
    <t>Family Services Network of New York, Inc.</t>
  </si>
  <si>
    <t>Friendship Center of Jamaica Service Program for Older Adults, Inc.</t>
  </si>
  <si>
    <t>Beverly Collier</t>
  </si>
  <si>
    <t>Fund for the City of New York/Center for Court Innovation</t>
  </si>
  <si>
    <t>Greg Berman</t>
  </si>
  <si>
    <t>Gay Men's Health Crisis (GMHC)</t>
  </si>
  <si>
    <t>Gouverneur Health (NYCHHC)</t>
  </si>
  <si>
    <t>Greenhope Services for</t>
  </si>
  <si>
    <t>Hamilton-Madison House</t>
  </si>
  <si>
    <t>Hands Across Long Island, Inc</t>
  </si>
  <si>
    <t>Healing Arts, Inc.</t>
  </si>
  <si>
    <t>Joshua Keller</t>
  </si>
  <si>
    <t>HeartShare St. Vincent's Services</t>
  </si>
  <si>
    <t>Dawn Saffayeh</t>
  </si>
  <si>
    <t>(718) 422 - 2302</t>
  </si>
  <si>
    <t>Housing Works, Inc.</t>
  </si>
  <si>
    <t>Linney C. Smith</t>
  </si>
  <si>
    <t>Hudson Guild</t>
  </si>
  <si>
    <t>Ken Jockers</t>
  </si>
  <si>
    <t>Interborough Developmantal and Consultation Center, Inc.</t>
  </si>
  <si>
    <t>Iris House, A Center for Women Living with HIV, Inc</t>
  </si>
  <si>
    <t>Ingrid Floyd</t>
  </si>
  <si>
    <t>Janian Medical Care, P.C.</t>
  </si>
  <si>
    <t>Van Yu</t>
  </si>
  <si>
    <t>(212) 803 - 2710</t>
  </si>
  <si>
    <t>Jericho Project</t>
  </si>
  <si>
    <t>Jewish Child Care Association</t>
  </si>
  <si>
    <t>Life Dome Adult Services</t>
  </si>
  <si>
    <t>Living Positive Inc</t>
  </si>
  <si>
    <t>Celine Bobb-Inniss</t>
  </si>
  <si>
    <t>Lutheran Medical Center</t>
  </si>
  <si>
    <t>Medical Arts Sanitarium, Inc.</t>
  </si>
  <si>
    <t>Medisys Health Network</t>
  </si>
  <si>
    <t>Anthony J. Maffia LCSW\R BCD  Vice President, Psychiatry</t>
  </si>
  <si>
    <t>Mill Neck Services</t>
  </si>
  <si>
    <t>Loretta H. Murray</t>
  </si>
  <si>
    <t>(516) 922 - 3818</t>
  </si>
  <si>
    <t>Montefiore Medical Center</t>
  </si>
  <si>
    <t>Arthur J. Swanson, Ph.D.</t>
  </si>
  <si>
    <t>Bruce J. Schwartz, MD</t>
  </si>
  <si>
    <t>National Alliance for the Mentally Ill of New York City, Inc.</t>
  </si>
  <si>
    <t>New York Harm Reduction Educators</t>
  </si>
  <si>
    <t>New York State Psychiatric Institute/Washington Heights Community Service</t>
  </si>
  <si>
    <t>Jean-Marie Bradford, MD</t>
  </si>
  <si>
    <t>New York Therapeutic Communities, Inc</t>
  </si>
  <si>
    <t>NYC Health and Hospitals Corporation, Lincoln Medical and Mental Health Center</t>
  </si>
  <si>
    <t>Milton Nunez, Executive Director</t>
  </si>
  <si>
    <t>Odyssey House, Inc.</t>
  </si>
  <si>
    <t>Palladia, Inc.</t>
  </si>
  <si>
    <t>Mark Hurwitz</t>
  </si>
  <si>
    <t>Pesach Tikvah Hope Development Inc.</t>
  </si>
  <si>
    <t>Phoenix Houses of New York, Inc.</t>
  </si>
  <si>
    <t>Peter Scaminaci, SVP &amp; Regional Director</t>
  </si>
  <si>
    <t>Pibly Residential Programs, Inc.</t>
  </si>
  <si>
    <t>PROMESA, INC</t>
  </si>
  <si>
    <t>PROVIDENCE HOUSE</t>
  </si>
  <si>
    <t>RES Company</t>
  </si>
  <si>
    <t>Resource Training and Counseling Center</t>
  </si>
  <si>
    <t>Richmond University Medical Center</t>
  </si>
  <si>
    <t>Pankaj Patel. MD</t>
  </si>
  <si>
    <t>818 4112</t>
  </si>
  <si>
    <t>Road 2 Recovery</t>
  </si>
  <si>
    <t>Barbara Silverstein</t>
  </si>
  <si>
    <t>Saint Joseph's Medical Center</t>
  </si>
  <si>
    <t>Bernadette Kingham-Bez</t>
  </si>
  <si>
    <t>Samuel Field Y, Community Advisory Program for the Elderly</t>
  </si>
  <si>
    <t>Single Parent Resource Center, Inc.</t>
  </si>
  <si>
    <t>Rosemarie E. Dackerman</t>
  </si>
  <si>
    <t>South Bronx Overall Economic Development Corporation</t>
  </si>
  <si>
    <t>St. John's Riverside Hospital</t>
  </si>
  <si>
    <t>St. Mary's Health Center</t>
  </si>
  <si>
    <t>(212) 665 - 5992</t>
  </si>
  <si>
    <t>Tauheed Center for Human Excellence, Inc.</t>
  </si>
  <si>
    <t>The Corona Self-Help Center, Inc.</t>
  </si>
  <si>
    <t>(917) 497 - 7418</t>
  </si>
  <si>
    <t>The Fifth Avenue Counseling Center</t>
  </si>
  <si>
    <t>Estie Rubinstein</t>
  </si>
  <si>
    <t>The Fortune Society</t>
  </si>
  <si>
    <t>TRI Center Inc.</t>
  </si>
  <si>
    <t>University Settlement</t>
  </si>
  <si>
    <t>Mary Adams</t>
  </si>
  <si>
    <t>Upper Room AIDS Ministry, Inc.: Adult Day Health Care Center</t>
  </si>
  <si>
    <t>Tamisha McPherson</t>
  </si>
  <si>
    <t>Urban Pathways</t>
  </si>
  <si>
    <t>Vocational Instruction Project Community Services, Inc</t>
  </si>
  <si>
    <t xml:space="preserve">Weston United Community Renewal </t>
  </si>
  <si>
    <t>YMCA of Greater NY - Counseling Services</t>
  </si>
  <si>
    <t>New York City Health and Recovery Plan</t>
  </si>
  <si>
    <t>Contact Email Address</t>
  </si>
  <si>
    <t>Contact Phone Number</t>
  </si>
  <si>
    <t>roberts@pyhit.org</t>
  </si>
  <si>
    <t>Daniel Johansson</t>
  </si>
  <si>
    <t>djohansson@acmhnyc.org</t>
  </si>
  <si>
    <t>Angela DeSanno, LMSW</t>
  </si>
  <si>
    <t>adesanno@amethysthouse.net</t>
  </si>
  <si>
    <t>718-448-1900</t>
  </si>
  <si>
    <t>Lauren Pallies</t>
  </si>
  <si>
    <t>lpallies@baileyhouse.org</t>
  </si>
  <si>
    <t>(212) 633-2500 x332</t>
  </si>
  <si>
    <t>Katrina Grant</t>
  </si>
  <si>
    <t>kgrant@wearebcs.org</t>
  </si>
  <si>
    <t>David Tatum</t>
  </si>
  <si>
    <t>dtatum@brc.org</t>
  </si>
  <si>
    <t>212-803-5703</t>
  </si>
  <si>
    <t>Jessica Klaver</t>
  </si>
  <si>
    <t>jessica.klaver@omh.ny.gov</t>
  </si>
  <si>
    <t>929-348-4478</t>
  </si>
  <si>
    <t>Michelle Izmirly MD</t>
  </si>
  <si>
    <t>Michelle.Izmirly@bellevue.nychhc.org</t>
  </si>
  <si>
    <t>212-562-7328</t>
  </si>
  <si>
    <t>Kevin Muir</t>
  </si>
  <si>
    <t>KevinM@CAMBA.org</t>
  </si>
  <si>
    <t>718-408-5755 ext. 30400</t>
  </si>
  <si>
    <t>Denise Bauer</t>
  </si>
  <si>
    <t>Denise.Bauer@archny.org</t>
  </si>
  <si>
    <t>2123711011 ext 3608</t>
  </si>
  <si>
    <t>Claudia Salazar</t>
  </si>
  <si>
    <t>claudia.salazar@ccbq.org</t>
  </si>
  <si>
    <t>718-722-6065</t>
  </si>
  <si>
    <t>Ilana Adler</t>
  </si>
  <si>
    <t>iadler@cbhsny.org</t>
  </si>
  <si>
    <t>(718) 210-3800</t>
  </si>
  <si>
    <t>Adina Barbosa</t>
  </si>
  <si>
    <t>abarbosa@cucs.org</t>
  </si>
  <si>
    <t>212 471-0731</t>
  </si>
  <si>
    <t>Dganit Tal-Slor</t>
  </si>
  <si>
    <t>dtalslor@communityaccess.org</t>
  </si>
  <si>
    <t>212.780.9008 x 7204</t>
  </si>
  <si>
    <t>diane.arneth@chasiny.org</t>
  </si>
  <si>
    <t>718-808-1401</t>
  </si>
  <si>
    <t>Virginia Delgado Torres</t>
  </si>
  <si>
    <t>vdt@csofny.com</t>
  </si>
  <si>
    <t>718-579-1790 x6609</t>
  </si>
  <si>
    <t>Adam Chaiken</t>
  </si>
  <si>
    <t>adam.chaiken@omh.ny.gov</t>
  </si>
  <si>
    <t>718-264-3674</t>
  </si>
  <si>
    <t>Tim Martin, LCSW</t>
  </si>
  <si>
    <t>tim.martin@nychhc.org</t>
  </si>
  <si>
    <t>718-616-4708</t>
  </si>
  <si>
    <t>518-377-2448 X 226</t>
  </si>
  <si>
    <t>Angela Malone</t>
  </si>
  <si>
    <t>angela.malone@eacinc.org</t>
  </si>
  <si>
    <t>Denielle Francis</t>
  </si>
  <si>
    <t>d.francis@elmcor.org</t>
  </si>
  <si>
    <t>7186510096 ext. 204</t>
  </si>
  <si>
    <t>Veronica Emerson</t>
  </si>
  <si>
    <t>emersonv@nychhc.org</t>
  </si>
  <si>
    <t>718-334-3564</t>
  </si>
  <si>
    <t>Elisa English, PhD, LCSW-R</t>
  </si>
  <si>
    <t>eenglish@exponents.org</t>
  </si>
  <si>
    <t>212-243-3434 x117</t>
  </si>
  <si>
    <t>Suzanne Stoute</t>
  </si>
  <si>
    <t>sstoute@fedcap.org</t>
  </si>
  <si>
    <t>212-727-4361</t>
  </si>
  <si>
    <t>Elizabeth Galati</t>
  </si>
  <si>
    <t>egalati@fedoforg.org</t>
  </si>
  <si>
    <t>631-669-5355 x1144</t>
  </si>
  <si>
    <t>Nicole Pickett</t>
  </si>
  <si>
    <t>npickett@fountainhouse.org</t>
  </si>
  <si>
    <t>212-582-3155</t>
  </si>
  <si>
    <t>mmatias@geelcs.org</t>
  </si>
  <si>
    <t>Karen Smith Moore</t>
  </si>
  <si>
    <t>ksmith-moore@goddard.org</t>
  </si>
  <si>
    <t>212 873 6600</t>
  </si>
  <si>
    <t>Jenna Tine</t>
  </si>
  <si>
    <t>jtine@goodwillny.org</t>
  </si>
  <si>
    <t>718-777-6312</t>
  </si>
  <si>
    <t>rleavitt@greenwichhouse.org</t>
  </si>
  <si>
    <t>212-991-0003 ext. 201</t>
  </si>
  <si>
    <t>BUMI OJO</t>
  </si>
  <si>
    <t>BOJO@HALONETWORKINC.COM</t>
  </si>
  <si>
    <t>Freund@hamaspikkings.org</t>
  </si>
  <si>
    <t>Henrietta Long-Hall</t>
  </si>
  <si>
    <t>Hlonghall@hanac.org</t>
  </si>
  <si>
    <t>(718) 387-8400</t>
  </si>
  <si>
    <t>Zafar Sharif</t>
  </si>
  <si>
    <t>Zafar.Sharif@nychhc.org</t>
  </si>
  <si>
    <t>(212) 939-3067</t>
  </si>
  <si>
    <t>Sara Gillen</t>
  </si>
  <si>
    <t>sgillen@brightpointhealth.org</t>
  </si>
  <si>
    <t>917.456.6495</t>
  </si>
  <si>
    <t>Christian Huygen, Ph.D.</t>
  </si>
  <si>
    <t>christianhuygen@rainbowheights.org</t>
  </si>
  <si>
    <t>kristin hertel</t>
  </si>
  <si>
    <t>khertel@henrystreet.org</t>
  </si>
  <si>
    <t>212-233-5032</t>
  </si>
  <si>
    <t>Joan Douglas</t>
  </si>
  <si>
    <t>jdouglas@heritagenyc.org</t>
  </si>
  <si>
    <t>212-866-2600</t>
  </si>
  <si>
    <t>James Dill</t>
  </si>
  <si>
    <t>212-252-9377</t>
  </si>
  <si>
    <t>Maureen Italiano</t>
  </si>
  <si>
    <t>mitaliano@iclinc.et</t>
  </si>
  <si>
    <t>212 385 3030 ext10004</t>
  </si>
  <si>
    <t>Edward Ross</t>
  </si>
  <si>
    <t>rosse@lighthouseguild.org</t>
  </si>
  <si>
    <t>917-386-9309</t>
  </si>
  <si>
    <t>Tracy Gard</t>
  </si>
  <si>
    <t>tgard@jbfcs.org</t>
  </si>
  <si>
    <t>212-632-4494</t>
  </si>
  <si>
    <t>Gladis Terrazas</t>
  </si>
  <si>
    <t>Gladis.terrazas@omh.ny.gov</t>
  </si>
  <si>
    <t>718-221-7181</t>
  </si>
  <si>
    <t xml:space="preserve">Dayna Griles </t>
  </si>
  <si>
    <t>dgriles@lanterncommunity.org</t>
  </si>
  <si>
    <t>212-349-3073  ext 185</t>
  </si>
  <si>
    <t>Mia Kandel</t>
  </si>
  <si>
    <t>mkandel@lenoxhill.org</t>
  </si>
  <si>
    <t>212-218-0423</t>
  </si>
  <si>
    <t>Suzanne Tisne</t>
  </si>
  <si>
    <t>stisne@lexingtonctr.org</t>
  </si>
  <si>
    <t>914 666-0191 x 1007</t>
  </si>
  <si>
    <t>Jim Normandy</t>
  </si>
  <si>
    <t>jnormandy@lifespire.org</t>
  </si>
  <si>
    <t>212 741 0100</t>
  </si>
  <si>
    <t xml:space="preserve">Aisha Parillon </t>
  </si>
  <si>
    <t>AParillon@jasa.org</t>
  </si>
  <si>
    <t>Judy Solomon</t>
  </si>
  <si>
    <t>judy.solomon@nbhn.net</t>
  </si>
  <si>
    <t>718-918-5039</t>
  </si>
  <si>
    <t>Jordana Rutigliano</t>
  </si>
  <si>
    <t>jrutigliano@institute.org</t>
  </si>
  <si>
    <t>212-633-0800 x1312</t>
  </si>
  <si>
    <t>Sharon Harley</t>
  </si>
  <si>
    <t>sharon.harley@omh.ny.gov</t>
  </si>
  <si>
    <t>646-672-6001</t>
  </si>
  <si>
    <t>John Lavin</t>
  </si>
  <si>
    <t>jlavin@mhpwq.org</t>
  </si>
  <si>
    <t>Robert Berding</t>
  </si>
  <si>
    <t>robert.berding@nychhc.org</t>
  </si>
  <si>
    <t>Kim Williams</t>
  </si>
  <si>
    <t>kwilliams@mhaofnyc.org</t>
  </si>
  <si>
    <t>212-614-5751</t>
  </si>
  <si>
    <t>Sabina Lim</t>
  </si>
  <si>
    <t>sabina.lim@mssm.edu</t>
  </si>
  <si>
    <t>Meryl Kordower</t>
  </si>
  <si>
    <t>mkordower@nadap.org</t>
  </si>
  <si>
    <t>212-986-1170 ext 118</t>
  </si>
  <si>
    <t>Tanya Stevens</t>
  </si>
  <si>
    <t>tanyas@nyaprs.org</t>
  </si>
  <si>
    <t>518-436-0008 ext. 220</t>
  </si>
  <si>
    <t>elliottklein@nypcc.org</t>
  </si>
  <si>
    <t>Haseen Sharma-Cooper, M.D.</t>
  </si>
  <si>
    <t>Haseen Sharma-Cooper@nbhn.net</t>
  </si>
  <si>
    <t>(718) 519-4864</t>
  </si>
  <si>
    <t>LENNOX DEBARROS</t>
  </si>
  <si>
    <t>LENNOX.DEBARROS@NYCHHC.ORG</t>
  </si>
  <si>
    <t>718-240-0603</t>
  </si>
  <si>
    <t>Candace Howard</t>
  </si>
  <si>
    <t>howardc2@nychhc.org</t>
  </si>
  <si>
    <t>Steve Towler</t>
  </si>
  <si>
    <t>steve@ahrcnyc.org</t>
  </si>
  <si>
    <t>212-634-8644</t>
  </si>
  <si>
    <t>Hindy Hecht</t>
  </si>
  <si>
    <t>hindy_hecht@ohelfamily.org</t>
  </si>
  <si>
    <t>718-435-5533</t>
  </si>
  <si>
    <t>Alexa Donnelly</t>
  </si>
  <si>
    <t>alexa@pccsny.org</t>
  </si>
  <si>
    <t>7183701088 ext 215</t>
  </si>
  <si>
    <t>Tiffany Salzillo</t>
  </si>
  <si>
    <t>Tiffany.Salzillo@omh.ny.gov</t>
  </si>
  <si>
    <t>(631) 761-3733</t>
  </si>
  <si>
    <t>Marcia B. Holman</t>
  </si>
  <si>
    <t>mholman@pgcmh.org</t>
  </si>
  <si>
    <t>Gale Alwill</t>
  </si>
  <si>
    <t>gale_alwill@projecthospitality.org</t>
  </si>
  <si>
    <t>646-739-9580</t>
  </si>
  <si>
    <t>212-620-0340</t>
  </si>
  <si>
    <t>Veronika Omole</t>
  </si>
  <si>
    <t>Veronika.Omole@psch.org</t>
  </si>
  <si>
    <t>Lynsey Tucker</t>
  </si>
  <si>
    <t>ltucker@prfi.org</t>
  </si>
  <si>
    <t>212-229-6976</t>
  </si>
  <si>
    <t>Martin Maurer, MD</t>
  </si>
  <si>
    <t>maurerm@nychhc.org</t>
  </si>
  <si>
    <t>718-883-4027</t>
  </si>
  <si>
    <t>hdepass@realityhouseny.org</t>
  </si>
  <si>
    <t>Donna Friedman</t>
  </si>
  <si>
    <t>dfriedman@rmha.org</t>
  </si>
  <si>
    <t>718-796-5300 x 145</t>
  </si>
  <si>
    <t>Roy Kearse</t>
  </si>
  <si>
    <t>Roy.Kearse@samaritanvillage.org</t>
  </si>
  <si>
    <t>718-206-2000</t>
  </si>
  <si>
    <t>Dan Del Bene</t>
  </si>
  <si>
    <t>ddelbene@spop.org</t>
  </si>
  <si>
    <t>Cathy Holladay</t>
  </si>
  <si>
    <t>cholladay@skylightcenter.org</t>
  </si>
  <si>
    <t>718-720-2585 ext218</t>
  </si>
  <si>
    <t>Marty Erman, Ph.D.</t>
  </si>
  <si>
    <t>Marty.Erman@omh.ny.gov</t>
  </si>
  <si>
    <t>(718) 667-2346</t>
  </si>
  <si>
    <t>Karina Litvinova</t>
  </si>
  <si>
    <t>klitvinova@unitas-nyc.org</t>
  </si>
  <si>
    <t>2129823470 ext 146</t>
  </si>
  <si>
    <t>Laurie Campbell</t>
  </si>
  <si>
    <t>lcampbell@thebridgeny.org</t>
  </si>
  <si>
    <t>2126633000 x. 1372</t>
  </si>
  <si>
    <t>bmajoor@sachr.org</t>
  </si>
  <si>
    <t>718-585 5544  x102</t>
  </si>
  <si>
    <t>Miriam Castro</t>
  </si>
  <si>
    <t>mcastro@efmny.org</t>
  </si>
  <si>
    <t>212-677-8550, x 14</t>
  </si>
  <si>
    <t>Antonio Ruberto, Jr.</t>
  </si>
  <si>
    <t>aruberto@gaycenter.org</t>
  </si>
  <si>
    <t>646-556-9296</t>
  </si>
  <si>
    <t>Erica Smith</t>
  </si>
  <si>
    <t>Erica.Smith@nyfoundling.org</t>
  </si>
  <si>
    <t>917-485-7243</t>
  </si>
  <si>
    <t>Claire Keyles</t>
  </si>
  <si>
    <t>ckeyles@osborneny.org</t>
  </si>
  <si>
    <t>718-707-2663</t>
  </si>
  <si>
    <t>Carmine DeSena</t>
  </si>
  <si>
    <t>cdesena@northwell.edu</t>
  </si>
  <si>
    <t>718-264-1789</t>
  </si>
  <si>
    <t>Daniel Donoghue</t>
  </si>
  <si>
    <t>ddonoghue@tsiny.org</t>
  </si>
  <si>
    <t>(718) 746-6647</t>
  </si>
  <si>
    <t>Linda Embry</t>
  </si>
  <si>
    <t>lembry@unionsettlement.org</t>
  </si>
  <si>
    <t>David Plotka</t>
  </si>
  <si>
    <t>dplotka@venturehouse.org</t>
  </si>
  <si>
    <t>phvertex@gmail.com</t>
  </si>
  <si>
    <t>Tara Noto</t>
  </si>
  <si>
    <t>tara.noto@vnsny.org</t>
  </si>
  <si>
    <t>212-609-7820</t>
  </si>
  <si>
    <t>Tatiana Nobels</t>
  </si>
  <si>
    <t>tatiana@vocal-ny.org</t>
  </si>
  <si>
    <t>914-257-9232</t>
  </si>
  <si>
    <t>Paul Torres</t>
  </si>
  <si>
    <t>phtorres@voa-gny.org</t>
  </si>
  <si>
    <t>212-496-4330</t>
  </si>
  <si>
    <t>Hector Mata</t>
  </si>
  <si>
    <t>212-923-7600 ext 113</t>
  </si>
  <si>
    <t>allschorr@westmidtownmedical.com</t>
  </si>
  <si>
    <t>Yehezkel Lilu, Ph.D.</t>
  </si>
  <si>
    <t>Liluy@nychhc.org</t>
  </si>
  <si>
    <t>(718) 963-8490</t>
  </si>
  <si>
    <t>jdill@hsi-ny.org</t>
  </si>
  <si>
    <t>The Agency list tab contains an updated designation status for each NYC provider who responded to the Adult HCBS Designation Survey issued in March. Agencies highlighted in green have responded to the survey.  X = Designated and Prepared to Provide Services; H = Hiatus Status; D = Requesting De-Designation; ? = Did Not Respond.  For NYC providers that have not responded, who would like their designation status updated to reflect their readiness, the survey is available at the following link: https://www.surveymonkey.com/r/RPBRJSV</t>
  </si>
  <si>
    <t>Seep Varma</t>
  </si>
  <si>
    <t>seep@staynout.org</t>
  </si>
  <si>
    <t>212-971-6033</t>
  </si>
  <si>
    <t>Lance T. Morgan</t>
  </si>
  <si>
    <t>(347) 770-9911 x6310</t>
  </si>
  <si>
    <t>lmorgan@fsnny.org</t>
  </si>
  <si>
    <t>rstrand@daamerica.org</t>
  </si>
  <si>
    <t>Richard Strand</t>
  </si>
  <si>
    <t>vdelgado@greenhope.org</t>
  </si>
  <si>
    <t>Victor R. Delgado</t>
  </si>
  <si>
    <t>(212) 360-4002, Ext. 1702</t>
  </si>
  <si>
    <t>Edgar Sanchez</t>
  </si>
  <si>
    <t>edgarsanchez@anchorhouseinc.com</t>
  </si>
  <si>
    <t>718-771-0760; ext 122</t>
  </si>
  <si>
    <t>fsoto@afterhoursproject.org</t>
  </si>
  <si>
    <t>718 249-0755</t>
  </si>
  <si>
    <t>Ericka Vasquez</t>
  </si>
  <si>
    <t>evasquez@acqc.org</t>
  </si>
  <si>
    <t>718-739-2525</t>
  </si>
  <si>
    <t>Jose Gonzalez</t>
  </si>
  <si>
    <t>tricenter@msn.com</t>
  </si>
  <si>
    <t>212-268-8830</t>
  </si>
  <si>
    <t>hmata@cornerproject.org</t>
  </si>
  <si>
    <t>Eliana Leve</t>
  </si>
  <si>
    <t>Eliana@ascnyc.org</t>
  </si>
  <si>
    <t>212-645-0875 x 436</t>
  </si>
  <si>
    <t>Joy Luangphaxay</t>
  </si>
  <si>
    <t>joyluangphaxay@hmhonline.org</t>
  </si>
  <si>
    <t>212-720-4524</t>
  </si>
  <si>
    <t>Aisha A. Muhammad</t>
  </si>
  <si>
    <t>tauheedmakesense@gmail.com</t>
  </si>
  <si>
    <t>917-577-2343</t>
  </si>
  <si>
    <t>Jaymie Kahn-Rapp</t>
  </si>
  <si>
    <t>jkahn-rapp@boomhealth.org</t>
  </si>
  <si>
    <t>718-295-5605</t>
  </si>
  <si>
    <t>cbobbinniss@aol.com</t>
  </si>
  <si>
    <t>(718)916-3359</t>
  </si>
  <si>
    <t>marya@universitysettlement.org</t>
  </si>
  <si>
    <t>Chananya Raitzik</t>
  </si>
  <si>
    <t>craitzik1@gmail.com</t>
  </si>
  <si>
    <t>732-415-1318</t>
  </si>
  <si>
    <t>Ready</t>
  </si>
  <si>
    <t>Hiatus</t>
  </si>
  <si>
    <t>De-Designate</t>
  </si>
  <si>
    <t>Responded</t>
  </si>
  <si>
    <t>Did Not Respond</t>
  </si>
  <si>
    <t>Total Designated</t>
  </si>
  <si>
    <t>Habilitation</t>
  </si>
  <si>
    <t>Empowerment Services / Peer Supports</t>
  </si>
  <si>
    <t>smith@housingworks.org</t>
  </si>
  <si>
    <t>Barbara.Cajdler@accesschc.org</t>
  </si>
  <si>
    <t>Ayca Ergeneman</t>
  </si>
  <si>
    <t>aergeneman@sobro.org</t>
  </si>
  <si>
    <t>parroyo@fortunesociety.org</t>
  </si>
  <si>
    <t>roadtorecover@yahoo.com</t>
  </si>
  <si>
    <t>kmcmanus@naminyc.org</t>
  </si>
  <si>
    <t>Kinsey McManus</t>
  </si>
  <si>
    <t>kjockers@HUDSONGUILD.ORG</t>
  </si>
  <si>
    <t>Patricia Bacchus</t>
  </si>
  <si>
    <t>(646) 492-5356</t>
  </si>
  <si>
    <t>PBacchus@westonunited.org</t>
  </si>
  <si>
    <t>jcharles@bowencsc.org</t>
  </si>
  <si>
    <t>Joseph Charles</t>
  </si>
  <si>
    <t>Brian Baxter</t>
  </si>
  <si>
    <t>212-663-1596</t>
  </si>
  <si>
    <t>agencymail@createinc.org</t>
  </si>
  <si>
    <t>Michael Upston, LCSW</t>
  </si>
  <si>
    <t>mupston@sfy.org</t>
  </si>
  <si>
    <t>Christina Soddano</t>
  </si>
  <si>
    <t>csoddano@leakeandwatts.org</t>
  </si>
  <si>
    <t>914-375-8877</t>
  </si>
  <si>
    <t>(718) 960 - 7601</t>
  </si>
  <si>
    <t>pmattel@acacianetwork.org</t>
  </si>
  <si>
    <t>Sheila Mashack</t>
  </si>
  <si>
    <t>sheilamashack@resourcetraining.org</t>
  </si>
  <si>
    <t>Jessica Warish</t>
  </si>
  <si>
    <t>jwarish@restbiservices.com</t>
  </si>
  <si>
    <t>bmosquera@comunilife.org</t>
  </si>
  <si>
    <t>Carl Feinman</t>
  </si>
  <si>
    <t>cfeinman@edalliance.org</t>
  </si>
  <si>
    <t>917 597 9387</t>
  </si>
  <si>
    <t>(917)597-9387</t>
  </si>
  <si>
    <t>Mary Callahan</t>
  </si>
  <si>
    <t>(718) 860-2994</t>
  </si>
  <si>
    <t>mcallahan@odysseyhouseinc.org</t>
  </si>
  <si>
    <t>Irina Sheina</t>
  </si>
  <si>
    <t>Isheina@chinewyork.com</t>
  </si>
  <si>
    <t>646-672-1105</t>
  </si>
  <si>
    <t>Josefina Bastidas</t>
  </si>
  <si>
    <t>josefinabastidas@hotmail.com</t>
  </si>
  <si>
    <t>718-858-9658 Ext. 224</t>
  </si>
  <si>
    <t>Christal Montague</t>
  </si>
  <si>
    <t>cmontague@vipservices.org</t>
  </si>
  <si>
    <t>awexler@ymcanyc.org</t>
  </si>
  <si>
    <t>Amanda Wexler</t>
  </si>
  <si>
    <t>718-948-3232</t>
  </si>
  <si>
    <t>Paul Creary</t>
  </si>
  <si>
    <t>PCreary@Cornerstoneny.com</t>
  </si>
  <si>
    <t>Paul Hargrow</t>
  </si>
  <si>
    <t>phargrow@stmaryscenterinc.com</t>
  </si>
  <si>
    <t>Peggy Arroyo</t>
  </si>
  <si>
    <t>Ian Alcazar</t>
  </si>
  <si>
    <t>ialcazar@urbanpathways.org</t>
  </si>
  <si>
    <t>Judy Jacobs</t>
  </si>
  <si>
    <t>jjacobs@viscardicenter.org</t>
  </si>
  <si>
    <t>516 465-1507</t>
  </si>
  <si>
    <t>ifloyd@irishouse.org</t>
  </si>
  <si>
    <t>David Goldstein</t>
  </si>
  <si>
    <t>goldsteind@jccany.org</t>
  </si>
  <si>
    <t>718-742-8518</t>
  </si>
  <si>
    <t>Judith Dubois</t>
  </si>
  <si>
    <t>jdubois@hali88.org</t>
  </si>
  <si>
    <t>Amy Sirken</t>
  </si>
  <si>
    <t>askiren@acirehab.org</t>
  </si>
  <si>
    <t>212-378-4545</t>
  </si>
  <si>
    <t>Andreas Evdokas</t>
  </si>
  <si>
    <t>aevdokas@bronxleb.org</t>
  </si>
  <si>
    <t>917-816-5582</t>
  </si>
  <si>
    <t>Sara Goodman</t>
  </si>
  <si>
    <t>sgoodman@balticstreet.org</t>
  </si>
  <si>
    <t>718-833-5929</t>
  </si>
  <si>
    <t>James Mutton</t>
  </si>
  <si>
    <t>jamesmutton@concernhousing.org</t>
  </si>
  <si>
    <t>347-381-5981 ex.158</t>
  </si>
  <si>
    <t>Wendy Junious</t>
  </si>
  <si>
    <t>wendyj@bchands.org</t>
  </si>
  <si>
    <t>718-625-4545</t>
  </si>
  <si>
    <t>tomas.cruz@nyumc.org</t>
  </si>
  <si>
    <t>Tomas Cruz, PhD, LCSW-R</t>
  </si>
  <si>
    <t>718-431-2636</t>
  </si>
  <si>
    <t>van.yu@janianmed.org</t>
  </si>
  <si>
    <t>Ann-Marie Louison</t>
  </si>
  <si>
    <t>alouison@cases.org</t>
  </si>
  <si>
    <t>Gary Siegel, LCSW-R</t>
  </si>
  <si>
    <t>gsiegel@ccmnyc.org</t>
  </si>
  <si>
    <t>718-802-0666</t>
  </si>
  <si>
    <t>Gary Bernstein</t>
  </si>
  <si>
    <t>Gbernstein@jerichoproject.org</t>
  </si>
  <si>
    <t>redackermansprc@aol.com</t>
  </si>
  <si>
    <t>aherrera@acacianetwork.org</t>
  </si>
  <si>
    <t>Adele Herrera</t>
  </si>
  <si>
    <t>718 617-6060 ext. 2105</t>
  </si>
  <si>
    <t>Madelin Weiss</t>
  </si>
  <si>
    <t>mweiss@pibly.org</t>
  </si>
  <si>
    <t>Samantha Walker</t>
  </si>
  <si>
    <t>taddonior@providencehouse.org</t>
  </si>
  <si>
    <t>718 617-6060</t>
  </si>
  <si>
    <t>Dr. Hunter McQusition</t>
  </si>
  <si>
    <t>212-238-7327</t>
  </si>
  <si>
    <t>hunter.mcquistion@nychhc.org</t>
  </si>
  <si>
    <t>pscaminaci@phoenixhouse.org</t>
  </si>
  <si>
    <t>Eileen Sunshine</t>
  </si>
  <si>
    <t>ESunshine@bac-ny.org</t>
  </si>
  <si>
    <t>347-505-5182</t>
  </si>
  <si>
    <t>alvesbr@nyspi.columbia.edu</t>
  </si>
  <si>
    <t>646-774-5120</t>
  </si>
  <si>
    <t>Liz Evans</t>
  </si>
  <si>
    <t>liz@nyhre.org</t>
  </si>
  <si>
    <t>718-842-6050</t>
  </si>
  <si>
    <t>Patricia Zimmerman</t>
  </si>
  <si>
    <t>pzimmerman@sus.org</t>
  </si>
  <si>
    <t>212-633-6900 ext. 5349</t>
  </si>
  <si>
    <t>Dominique Etienne</t>
  </si>
  <si>
    <t>detienne@diasporacs.org</t>
  </si>
  <si>
    <t>doug.warn@projectrenewal.org</t>
  </si>
  <si>
    <t>Doug Warn</t>
  </si>
  <si>
    <t>Brian Kaley</t>
  </si>
  <si>
    <t>bkaley@riversidehealth.org</t>
  </si>
  <si>
    <t>914-964-7383</t>
  </si>
  <si>
    <t>De-Designated or Hiatus</t>
  </si>
  <si>
    <t># of Remaining HCBS Providers</t>
  </si>
  <si>
    <t>TOTAL</t>
  </si>
  <si>
    <t>% of Designated Providers Ready to Provide Svcs</t>
  </si>
  <si>
    <t>tricia.kissi@lifeomeadultservices.org</t>
  </si>
  <si>
    <t>Patricia Kissi</t>
  </si>
  <si>
    <t>Bill Bracker, Psy.D.</t>
  </si>
  <si>
    <t>billb@gmhc.org</t>
  </si>
  <si>
    <t>212-367-1524</t>
  </si>
  <si>
    <t>Abram Gersten</t>
  </si>
  <si>
    <t>lrothman@interborough.org</t>
  </si>
  <si>
    <t>Montefiore Medical Center - BH</t>
  </si>
  <si>
    <t>(718)757-9907</t>
  </si>
  <si>
    <r>
      <t xml:space="preserve">Home and Community Based Services Agency Designation    </t>
    </r>
    <r>
      <rPr>
        <b/>
        <sz val="11"/>
        <color rgb="FFFF0000"/>
        <rFont val="Arial"/>
        <family val="2"/>
      </rPr>
      <t xml:space="preserve"> </t>
    </r>
    <r>
      <rPr>
        <b/>
        <i/>
        <sz val="11"/>
        <color theme="1"/>
        <rFont val="Arial"/>
        <family val="2"/>
      </rPr>
      <t xml:space="preserve">       X = Designated and Prepared to Provide Services; H = Hiatus Status; D = Requesting De-Designation; ? = Did Not Respond. </t>
    </r>
  </si>
  <si>
    <t>Responded to Survey?</t>
  </si>
  <si>
    <t>Y</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</si>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</sst>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12" x14ac:knownFonts="1">
    <font>
      <sz val="11"/>
      <color theme="1"/>
      <name val="Calibri"/>
      <family val="2"/>
      <scheme val="minor"/>
    </font>
    <font>
      <sz val="11"/>
      <color theme="1"/>
      <name val="Arial"/>
      <family val="2"/>
    </font>
    <font>
      <sz val="11"/>
      <color theme="0"/>
      <name val="Arial"/>
      <family val="2"/>
    </font>
    <font>
      <b/>
      <sz val="11"/>
      <color theme="1"/>
      <name val="Calibri"/>
      <family val="2"/>
      <scheme val="minor"/>
    </font>
    <font>
      <u/>
      <sz val="11"/>
      <color theme="10"/>
      <name val="Calibri"/>
      <family val="2"/>
      <scheme val="minor"/>
    </font>
    <font>
      <b/>
      <sz val="11"/>
      <color theme="1"/>
      <name val="Arial"/>
      <family val="2"/>
    </font>
    <font>
      <b/>
      <sz val="11"/>
      <color rgb="FFFF0000"/>
      <name val="Arial"/>
      <family val="2"/>
    </font>
    <font>
      <b/>
      <i/>
      <sz val="11"/>
      <color theme="1"/>
      <name val="Arial"/>
      <family val="2"/>
    </font>
    <font>
      <b/>
      <sz val="11"/>
      <name val="Arial"/>
      <family val="2"/>
    </font>
    <font>
      <b/>
      <sz val="11"/>
      <color theme="0"/>
      <name val="Arial"/>
      <family val="2"/>
    </font>
    <font>
      <sz val="11"/>
      <color rgb="FF000000"/>
      <name val="Arial"/>
      <family val="2"/>
    </font>
    <font>
      <u/>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style="thin">
        <color indexed="64"/>
      </right>
      <top style="thin">
        <color theme="0"/>
      </top>
      <bottom/>
      <diagonal/>
    </border>
    <border>
      <left style="thin">
        <color auto="1"/>
      </left>
      <right style="thin">
        <color auto="1"/>
      </right>
      <top style="thin">
        <color theme="0"/>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medium">
        <color indexed="64"/>
      </top>
      <bottom/>
      <diagonal/>
    </border>
    <border>
      <left style="thin">
        <color auto="1"/>
      </left>
      <right/>
      <top style="medium">
        <color indexed="64"/>
      </top>
      <bottom style="thin">
        <color auto="1"/>
      </bottom>
      <diagonal/>
    </border>
    <border>
      <left style="thin">
        <color indexed="64"/>
      </left>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05">
    <xf numFmtId="0" fontId="0" fillId="0" borderId="0" xfId="0"/>
    <xf numFmtId="0" fontId="1" fillId="0" borderId="0" xfId="0" applyFont="1" applyFill="1" applyBorder="1"/>
    <xf numFmtId="0" fontId="1" fillId="0" borderId="0" xfId="0" applyFont="1" applyFill="1"/>
    <xf numFmtId="0" fontId="1" fillId="0" borderId="0" xfId="0" applyFont="1"/>
    <xf numFmtId="0" fontId="2" fillId="0" borderId="0" xfId="0" applyFont="1" applyFill="1"/>
    <xf numFmtId="0" fontId="2" fillId="0" borderId="0" xfId="0" applyFont="1"/>
    <xf numFmtId="0" fontId="3" fillId="0" borderId="0" xfId="0" applyFont="1" applyAlignment="1">
      <alignment wrapText="1"/>
    </xf>
    <xf numFmtId="0" fontId="0" fillId="0" borderId="0" xfId="0" applyAlignment="1">
      <alignment wrapText="1"/>
    </xf>
    <xf numFmtId="0" fontId="3" fillId="0" borderId="0" xfId="0" applyFont="1" applyAlignment="1">
      <alignment horizontal="center" vertical="center" wrapText="1"/>
    </xf>
    <xf numFmtId="0" fontId="0" fillId="0" borderId="0" xfId="0" applyAlignment="1">
      <alignment vertical="center" wrapText="1"/>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7" xfId="0" applyBorder="1"/>
    <xf numFmtId="0" fontId="0" fillId="0" borderId="28" xfId="0" applyBorder="1"/>
    <xf numFmtId="0" fontId="0" fillId="0" borderId="29" xfId="0" applyBorder="1"/>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30" xfId="0" applyBorder="1" applyAlignment="1">
      <alignment wrapText="1"/>
    </xf>
    <xf numFmtId="0" fontId="0" fillId="0" borderId="31" xfId="0" applyBorder="1"/>
    <xf numFmtId="0" fontId="0" fillId="0" borderId="32" xfId="0" applyBorder="1"/>
    <xf numFmtId="0" fontId="0" fillId="0" borderId="33" xfId="0" applyBorder="1"/>
    <xf numFmtId="0" fontId="0" fillId="0" borderId="34" xfId="0" applyBorder="1" applyAlignment="1">
      <alignment wrapText="1"/>
    </xf>
    <xf numFmtId="0" fontId="0" fillId="0" borderId="35" xfId="0" applyBorder="1"/>
    <xf numFmtId="0" fontId="0" fillId="0" borderId="36" xfId="0" applyBorder="1"/>
    <xf numFmtId="0" fontId="0" fillId="0" borderId="37" xfId="0" applyBorder="1"/>
    <xf numFmtId="0" fontId="0" fillId="0" borderId="39" xfId="0" applyBorder="1"/>
    <xf numFmtId="0" fontId="0" fillId="0" borderId="40" xfId="0" applyBorder="1"/>
    <xf numFmtId="0" fontId="0" fillId="0" borderId="41" xfId="0" applyFill="1" applyBorder="1"/>
    <xf numFmtId="0" fontId="0" fillId="0" borderId="38" xfId="0" applyBorder="1"/>
    <xf numFmtId="10" fontId="0" fillId="0" borderId="35" xfId="0" applyNumberFormat="1" applyBorder="1"/>
    <xf numFmtId="10" fontId="0" fillId="0" borderId="36" xfId="0" applyNumberFormat="1" applyBorder="1"/>
    <xf numFmtId="10" fontId="0" fillId="0" borderId="37" xfId="0" applyNumberFormat="1" applyBorder="1"/>
    <xf numFmtId="10" fontId="0" fillId="0" borderId="42" xfId="0" applyNumberFormat="1" applyBorder="1"/>
    <xf numFmtId="0" fontId="0" fillId="5" borderId="19" xfId="0" applyFill="1" applyBorder="1"/>
    <xf numFmtId="0" fontId="0" fillId="5" borderId="15" xfId="0" applyFill="1" applyBorder="1"/>
    <xf numFmtId="0" fontId="0" fillId="5" borderId="20" xfId="0" applyFill="1" applyBorder="1"/>
    <xf numFmtId="10" fontId="0" fillId="5" borderId="36" xfId="0" applyNumberFormat="1" applyFill="1" applyBorder="1"/>
    <xf numFmtId="0" fontId="0" fillId="5" borderId="28" xfId="0" applyFill="1" applyBorder="1"/>
    <xf numFmtId="0" fontId="0" fillId="0" borderId="0" xfId="0" applyFont="1" applyFill="1" applyBorder="1"/>
    <xf numFmtId="0" fontId="0" fillId="0" borderId="0" xfId="0" applyFont="1" applyFill="1"/>
    <xf numFmtId="0" fontId="0" fillId="0" borderId="0" xfId="0" applyFont="1"/>
    <xf numFmtId="0" fontId="5" fillId="0" borderId="5" xfId="0" applyFont="1" applyBorder="1" applyAlignment="1">
      <alignment horizontal="left" vertical="top" wrapText="1"/>
    </xf>
    <xf numFmtId="0" fontId="8" fillId="2" borderId="0" xfId="0" applyFont="1" applyFill="1" applyBorder="1" applyAlignment="1">
      <alignment horizontal="center" wrapText="1"/>
    </xf>
    <xf numFmtId="0" fontId="9" fillId="0" borderId="10" xfId="0" applyFont="1" applyFill="1" applyBorder="1" applyAlignment="1">
      <alignment wrapText="1"/>
    </xf>
    <xf numFmtId="0" fontId="9" fillId="0" borderId="0" xfId="0" applyFont="1" applyBorder="1" applyAlignment="1">
      <alignment wrapText="1"/>
    </xf>
    <xf numFmtId="0" fontId="9" fillId="0" borderId="0" xfId="0" applyFont="1" applyBorder="1" applyAlignment="1"/>
    <xf numFmtId="164" fontId="9" fillId="0" borderId="0" xfId="0" applyNumberFormat="1" applyFont="1" applyBorder="1"/>
    <xf numFmtId="0" fontId="9"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10" xfId="0" applyFont="1" applyFill="1" applyBorder="1" applyAlignment="1">
      <alignment wrapText="1"/>
    </xf>
    <xf numFmtId="0" fontId="1" fillId="0" borderId="0" xfId="0" applyFont="1" applyFill="1" applyBorder="1" applyAlignment="1">
      <alignment wrapText="1"/>
    </xf>
    <xf numFmtId="0" fontId="1" fillId="0" borderId="0" xfId="0" applyFont="1" applyFill="1" applyBorder="1" applyAlignment="1"/>
    <xf numFmtId="164" fontId="1" fillId="0" borderId="0" xfId="0" applyNumberFormat="1" applyFont="1" applyFill="1" applyBorder="1" applyAlignment="1">
      <alignment horizontal="right"/>
    </xf>
    <xf numFmtId="0" fontId="0" fillId="4" borderId="0" xfId="0" applyFont="1" applyFill="1"/>
    <xf numFmtId="0" fontId="5" fillId="0" borderId="10" xfId="0" applyFont="1" applyFill="1" applyBorder="1" applyAlignment="1"/>
    <xf numFmtId="164" fontId="1" fillId="0" borderId="0" xfId="0" applyNumberFormat="1" applyFont="1" applyFill="1" applyBorder="1" applyAlignment="1">
      <alignment wrapText="1"/>
    </xf>
    <xf numFmtId="164" fontId="1" fillId="0" borderId="0" xfId="0" applyNumberFormat="1" applyFont="1" applyFill="1" applyBorder="1" applyAlignment="1">
      <alignment horizontal="right" wrapText="1"/>
    </xf>
    <xf numFmtId="0" fontId="10" fillId="0" borderId="0" xfId="0" applyFont="1" applyFill="1" applyBorder="1"/>
    <xf numFmtId="164" fontId="10" fillId="0" borderId="0" xfId="0" applyNumberFormat="1" applyFont="1" applyFill="1" applyBorder="1" applyAlignment="1">
      <alignment horizontal="right"/>
    </xf>
    <xf numFmtId="164" fontId="1" fillId="0" borderId="15" xfId="0" applyNumberFormat="1" applyFont="1" applyFill="1" applyBorder="1" applyAlignment="1">
      <alignment horizontal="right"/>
    </xf>
    <xf numFmtId="0" fontId="5" fillId="0" borderId="0" xfId="0" applyFont="1" applyFill="1" applyBorder="1" applyAlignment="1">
      <alignment horizontal="center" vertical="center" wrapText="1"/>
    </xf>
    <xf numFmtId="0" fontId="5" fillId="0" borderId="10" xfId="0" applyFont="1" applyBorder="1" applyAlignment="1"/>
    <xf numFmtId="0" fontId="5" fillId="0" borderId="11" xfId="0" applyFont="1" applyFill="1" applyBorder="1" applyAlignment="1">
      <alignment horizontal="center" vertical="center" wrapText="1"/>
    </xf>
    <xf numFmtId="0" fontId="5" fillId="0" borderId="12" xfId="0" applyFont="1" applyFill="1" applyBorder="1" applyAlignment="1"/>
    <xf numFmtId="0" fontId="1" fillId="0" borderId="13" xfId="0" applyFont="1" applyFill="1" applyBorder="1" applyAlignment="1">
      <alignment wrapText="1"/>
    </xf>
    <xf numFmtId="0" fontId="1" fillId="0" borderId="13" xfId="0" applyFont="1" applyFill="1" applyBorder="1" applyAlignment="1"/>
    <xf numFmtId="164" fontId="1" fillId="0" borderId="13" xfId="0" applyNumberFormat="1" applyFont="1" applyFill="1" applyBorder="1" applyAlignment="1">
      <alignment horizontal="right"/>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0" fillId="0" borderId="0" xfId="0" applyFont="1" applyAlignment="1">
      <alignment wrapText="1"/>
    </xf>
    <xf numFmtId="0" fontId="0" fillId="0" borderId="0" xfId="0" applyFont="1" applyAlignment="1"/>
    <xf numFmtId="164" fontId="0" fillId="0" borderId="0" xfId="0" applyNumberFormat="1" applyFont="1"/>
    <xf numFmtId="0" fontId="11" fillId="0" borderId="0" xfId="1" applyFont="1" applyFill="1" applyBorder="1" applyAlignment="1"/>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center" wrapText="1"/>
    </xf>
    <xf numFmtId="0" fontId="5" fillId="0" borderId="5"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left" vertical="top" wrapText="1"/>
    </xf>
    <xf numFmtId="0" fontId="8" fillId="2" borderId="10" xfId="0" applyFont="1" applyFill="1" applyBorder="1" applyAlignment="1">
      <alignment horizontal="center" wrapText="1"/>
    </xf>
    <xf numFmtId="0" fontId="8" fillId="2" borderId="0" xfId="0" applyFont="1" applyFill="1" applyBorder="1" applyAlignment="1">
      <alignment horizontal="center" wrapText="1"/>
    </xf>
    <xf numFmtId="0" fontId="8" fillId="3" borderId="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5" fillId="0" borderId="43" xfId="0" applyFont="1" applyFill="1" applyBorder="1" applyAlignment="1"/>
    <xf numFmtId="0" fontId="1" fillId="0" borderId="44" xfId="0" applyFont="1" applyFill="1" applyBorder="1" applyAlignment="1">
      <alignment wrapText="1"/>
    </xf>
    <xf numFmtId="0" fontId="1" fillId="0" borderId="44" xfId="0" applyFont="1" applyFill="1" applyBorder="1" applyAlignment="1"/>
    <xf numFmtId="164" fontId="1" fillId="0" borderId="44" xfId="0" applyNumberFormat="1" applyFont="1" applyFill="1" applyBorder="1" applyAlignment="1">
      <alignment horizontal="right"/>
    </xf>
    <xf numFmtId="0" fontId="8" fillId="0" borderId="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164" fontId="9" fillId="0" borderId="0" xfId="0" applyNumberFormat="1" applyFont="1" applyBorder="1" applyAlignment="1">
      <alignment wrapText="1"/>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cellXfs>
  <cellStyles count="2">
    <cellStyle name="Hyperlink" xfId="1" builtinId="8"/>
    <cellStyle name="Normal" xfId="0" builtinId="0"/>
  </cellStyles>
  <dxfs count="27">
    <dxf>
      <font>
        <b val="0"/>
        <i val="0"/>
        <strike val="0"/>
        <condense val="0"/>
        <extend val="0"/>
        <outline val="0"/>
        <shadow val="0"/>
        <u val="none"/>
        <vertAlign val="baseline"/>
        <sz val="11"/>
        <color theme="1"/>
        <name val="Arial"/>
        <scheme val="none"/>
      </font>
      <numFmt numFmtId="164" formatCode="[&lt;=9999999]###\-####;\(###\)\ ###\-####"/>
      <fill>
        <patternFill patternType="none">
          <fgColor indexed="64"/>
          <bgColor indexed="65"/>
        </patternFill>
      </fill>
      <alignment horizontal="right" vertical="bottom" textRotation="0" wrapText="0" indent="0" justifyLastLine="0" shrinkToFit="0" readingOrder="0"/>
    </dxf>
    <dxf>
      <font>
        <color theme="0"/>
      </font>
      <fill>
        <patternFill>
          <bgColor rgb="FF1D428A"/>
        </patternFill>
      </fill>
    </dxf>
    <dxf>
      <fill>
        <patternFill>
          <bgColor rgb="FFF3DD6D"/>
        </patternFill>
      </fill>
    </dxf>
    <dxf>
      <font>
        <color auto="1"/>
      </font>
      <fill>
        <patternFill>
          <bgColor rgb="FF009CDE"/>
        </patternFill>
      </fill>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11"/>
        <name val="Arial"/>
        <scheme val="none"/>
      </font>
      <numFmt numFmtId="164" formatCode="[&lt;=9999999]###\-####;\(###\)\ ###\-####"/>
      <fill>
        <patternFill patternType="none">
          <fgColor indexed="64"/>
          <bgColor auto="1"/>
        </patternFill>
      </fill>
      <alignment horizontal="right" vertical="bottom" textRotation="0" indent="0" justifyLastLine="0" shrinkToFit="0" readingOrder="0"/>
      <border diagonalUp="0" diagonalDown="0" outline="0">
        <left/>
        <right/>
        <top style="thin">
          <color auto="1"/>
        </top>
        <bottom style="thin">
          <color auto="1"/>
        </bottom>
      </border>
    </dxf>
    <dxf>
      <font>
        <strike val="0"/>
        <outline val="0"/>
        <shadow val="0"/>
        <u val="none"/>
        <vertAlign val="baseline"/>
        <sz val="11"/>
        <color theme="1"/>
        <name val="Arial"/>
        <scheme val="none"/>
      </font>
      <fill>
        <patternFill patternType="none">
          <fgColor indexed="64"/>
          <bgColor auto="1"/>
        </patternFill>
      </fill>
      <alignment vertical="bottom" textRotation="0" wrapText="0" indent="0" justifyLastLine="0" shrinkToFit="0" readingOrder="0"/>
      <border diagonalUp="0" diagonalDown="0" outline="0">
        <left/>
        <right/>
        <top style="thin">
          <color auto="1"/>
        </top>
        <bottom style="thin">
          <color auto="1"/>
        </bottom>
      </border>
    </dxf>
    <dxf>
      <font>
        <strike val="0"/>
        <outline val="0"/>
        <shadow val="0"/>
        <u val="none"/>
        <vertAlign val="baseline"/>
        <sz val="11"/>
        <name val="Arial"/>
        <scheme val="none"/>
      </font>
      <fill>
        <patternFill patternType="none">
          <fgColor indexed="64"/>
          <bgColor auto="1"/>
        </patternFill>
      </fill>
      <alignment vertical="bottom" textRotation="0" wrapText="1" justifyLastLine="0" shrinkToFit="0" readingOrder="0"/>
      <border diagonalUp="0" diagonalDown="0" outline="0">
        <left/>
        <right/>
        <top style="thin">
          <color auto="1"/>
        </top>
        <bottom style="thin">
          <color auto="1"/>
        </bottom>
      </border>
    </dxf>
    <dxf>
      <font>
        <b/>
        <strike val="0"/>
        <outline val="0"/>
        <shadow val="0"/>
        <u val="none"/>
        <vertAlign val="baseline"/>
        <sz val="11"/>
        <name val="Arial"/>
        <scheme val="none"/>
      </font>
      <alignment vertical="bottom" textRotation="0" wrapText="1" justifyLastLine="0" shrinkToFit="0" readingOrder="0"/>
      <border diagonalUp="0" diagonalDown="0" outline="0">
        <left/>
        <right/>
        <top style="thin">
          <color auto="1"/>
        </top>
        <bottom style="thin">
          <color auto="1"/>
        </bottom>
      </border>
    </dxf>
    <dxf>
      <fill>
        <patternFill patternType="solid">
          <fgColor rgb="FF009CDE"/>
          <bgColor rgb="FF000000"/>
        </patternFill>
      </fill>
    </dxf>
    <dxf>
      <font>
        <strike val="0"/>
        <outline val="0"/>
        <shadow val="0"/>
        <u val="none"/>
        <vertAlign val="baseline"/>
        <sz val="11"/>
        <name val="Arial"/>
        <scheme val="none"/>
      </font>
    </dxf>
    <dxf>
      <font>
        <strike val="0"/>
        <outline val="0"/>
        <shadow val="0"/>
        <u val="none"/>
        <vertAlign val="baseline"/>
        <sz val="11"/>
        <color theme="0"/>
        <name val="Arial"/>
        <scheme val="none"/>
      </font>
    </dxf>
    <dxf>
      <fill>
        <patternFill>
          <bgColor theme="2"/>
        </patternFill>
      </fill>
    </dxf>
    <dxf>
      <fill>
        <patternFill>
          <bgColor theme="0"/>
        </patternFill>
      </fill>
    </dxf>
    <dxf>
      <fill>
        <patternFill>
          <bgColor rgb="FF532476"/>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2" pivot="0" count="3">
      <tableStyleElement type="wholeTable" dxfId="26"/>
      <tableStyleElement type="firstRowStripe" dxfId="25"/>
      <tableStyleElement type="secondRowStripe" dxfId="24"/>
    </tableStyle>
  </tableStyles>
  <colors>
    <mruColors>
      <color rgb="FF009CDE"/>
      <color rgb="FF1D428A"/>
      <color rgb="FFF3D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63500</xdr:rowOff>
    </xdr:from>
    <xdr:to>
      <xdr:col>4</xdr:col>
      <xdr:colOff>183473</xdr:colOff>
      <xdr:row>0</xdr:row>
      <xdr:rowOff>790575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203" t="31708" b="15291"/>
        <a:stretch/>
      </xdr:blipFill>
      <xdr:spPr>
        <a:xfrm>
          <a:off x="42332" y="63500"/>
          <a:ext cx="7910820" cy="727075"/>
        </a:xfrm>
        <a:prstGeom prst="rect">
          <a:avLst/>
        </a:prstGeom>
      </xdr:spPr>
    </xdr:pic>
    <xdr:clientData/>
  </xdr:twoCellAnchor>
</xdr:wsDr>
</file>

<file path=xl/tables/table1.xml><?xml version="1.0" encoding="utf-8"?>
<table xmlns="http://schemas.openxmlformats.org/spreadsheetml/2006/main" id="1" name="Table2" displayName="Table2" ref="A5:R188" totalsRowShown="0" headerRowDxfId="23" dataDxfId="22">
  <autoFilter ref="A5:R188"/>
  <sortState ref="A6:Q188">
    <sortCondition sortBy="cellColor" ref="A6:A188" dxfId="21"/>
  </sortState>
  <tableColumns count="18">
    <tableColumn id="1" name="HCBS Designated Agency" dataDxfId="20"/>
    <tableColumn id="4" name="HCBS Contact" dataDxfId="19"/>
    <tableColumn id="5" name="Contact Email Address" dataDxfId="18"/>
    <tableColumn id="10" name="Contact Phone Number" dataDxfId="17"/>
    <tableColumn id="2" name="Responded to Survey?" dataDxfId="0"/>
    <tableColumn id="12" name="Community Psychiatric Support and Treatment (CPST)" dataDxfId="16"/>
    <tableColumn id="13" name="Psychosocial Rehabilitation (PSR)" dataDxfId="15"/>
    <tableColumn id="14" name="Habilitation/Residential Support Services" dataDxfId="14"/>
    <tableColumn id="15" name="Family Support and Training" dataDxfId="13"/>
    <tableColumn id="16" name="Mobile Crisis Intervention" dataDxfId="12"/>
    <tableColumn id="17" name="Short-term Crisis Respite" dataDxfId="11"/>
    <tableColumn id="18" name="Intensive Crisis Respite" dataDxfId="10"/>
    <tableColumn id="19" name="Pre-vocational Services" dataDxfId="9"/>
    <tableColumn id="20" name="Transitional Employment" dataDxfId="8"/>
    <tableColumn id="21" name="Intensive Supported Employment (ISE)" dataDxfId="7"/>
    <tableColumn id="22" name="Ongoing Supported Employment" dataDxfId="6"/>
    <tableColumn id="23" name="Education Support Services" dataDxfId="5"/>
    <tableColumn id="24" name="Empowerment Services - Peer Supports" dataDxfId="4"/>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upston@sfy.org" TargetMode="External"/><Relationship Id="rId13" Type="http://schemas.openxmlformats.org/officeDocument/2006/relationships/hyperlink" Target="mailto:liz@nyhre.org" TargetMode="External"/><Relationship Id="rId18" Type="http://schemas.openxmlformats.org/officeDocument/2006/relationships/table" Target="../tables/table1.xml"/><Relationship Id="rId3" Type="http://schemas.openxmlformats.org/officeDocument/2006/relationships/hyperlink" Target="mailto:jkahn-rapp@boomhealth.org" TargetMode="External"/><Relationship Id="rId7" Type="http://schemas.openxmlformats.org/officeDocument/2006/relationships/hyperlink" Target="mailto:jcharles@bowencsc.org" TargetMode="External"/><Relationship Id="rId12" Type="http://schemas.openxmlformats.org/officeDocument/2006/relationships/hyperlink" Target="mailto:alvesbr@nyspi.columbia.edu" TargetMode="External"/><Relationship Id="rId17" Type="http://schemas.openxmlformats.org/officeDocument/2006/relationships/drawing" Target="../drawings/drawing1.xml"/><Relationship Id="rId2" Type="http://schemas.openxmlformats.org/officeDocument/2006/relationships/hyperlink" Target="mailto:joyluangphaxay@hmhonline.org" TargetMode="External"/><Relationship Id="rId16" Type="http://schemas.openxmlformats.org/officeDocument/2006/relationships/printerSettings" Target="../printerSettings/printerSettings1.bin"/><Relationship Id="rId1" Type="http://schemas.openxmlformats.org/officeDocument/2006/relationships/hyperlink" Target="mailto:fsoto@afterhoursproject.org" TargetMode="External"/><Relationship Id="rId6" Type="http://schemas.openxmlformats.org/officeDocument/2006/relationships/hyperlink" Target="mailto:PBacchus@westonunited.org" TargetMode="External"/><Relationship Id="rId11" Type="http://schemas.openxmlformats.org/officeDocument/2006/relationships/hyperlink" Target="mailto:hunter.mcquistion@nychhc.org" TargetMode="External"/><Relationship Id="rId5" Type="http://schemas.openxmlformats.org/officeDocument/2006/relationships/hyperlink" Target="mailto:aergeneman@sobro.org" TargetMode="External"/><Relationship Id="rId15" Type="http://schemas.openxmlformats.org/officeDocument/2006/relationships/hyperlink" Target="mailto:tricia.kissi@lifeomeadultservices.org" TargetMode="External"/><Relationship Id="rId10" Type="http://schemas.openxmlformats.org/officeDocument/2006/relationships/hyperlink" Target="mailto:gsiegel@ccmnyc.org" TargetMode="External"/><Relationship Id="rId4" Type="http://schemas.openxmlformats.org/officeDocument/2006/relationships/hyperlink" Target="mailto:marya@universitysettlement.org" TargetMode="External"/><Relationship Id="rId9" Type="http://schemas.openxmlformats.org/officeDocument/2006/relationships/hyperlink" Target="mailto:Isheina@chinewyork.com" TargetMode="External"/><Relationship Id="rId14" Type="http://schemas.openxmlformats.org/officeDocument/2006/relationships/hyperlink" Target="mailto:bkaley@riversidehealth.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C188"/>
  <sheetViews>
    <sheetView tabSelected="1" zoomScale="60" zoomScaleNormal="60" workbookViewId="0">
      <pane ySplit="5" topLeftCell="A6" activePane="bottomLeft" state="frozen"/>
      <selection activeCell="F1" sqref="F1"/>
      <selection pane="bottomLeft" activeCell="H185" sqref="H185"/>
    </sheetView>
  </sheetViews>
  <sheetFormatPr defaultRowHeight="15" x14ac:dyDescent="0.25"/>
  <cols>
    <col min="1" max="1" width="62.85546875" style="6" customWidth="1"/>
    <col min="2" max="2" width="19" style="77" customWidth="1"/>
    <col min="3" max="3" width="13.5703125" style="78" customWidth="1"/>
    <col min="4" max="4" width="21.140625" style="79" customWidth="1"/>
    <col min="5" max="5" width="15.42578125" style="79" customWidth="1"/>
    <col min="6" max="6" width="21" style="8" customWidth="1"/>
    <col min="7" max="7" width="20.7109375" style="8" customWidth="1"/>
    <col min="8" max="8" width="22.7109375" style="8" customWidth="1"/>
    <col min="9" max="9" width="19" style="8" bestFit="1" customWidth="1"/>
    <col min="10" max="10" width="17.140625" style="8" hidden="1" customWidth="1"/>
    <col min="11" max="11" width="17.42578125" style="8" bestFit="1" customWidth="1"/>
    <col min="12" max="12" width="19.140625" style="8" bestFit="1" customWidth="1"/>
    <col min="13" max="13" width="18.5703125" style="8" bestFit="1" customWidth="1"/>
    <col min="14" max="16" width="16.85546875" style="8" bestFit="1" customWidth="1"/>
    <col min="17" max="17" width="14.28515625" style="8" bestFit="1" customWidth="1"/>
    <col min="18" max="18" width="18.85546875" style="8" bestFit="1" customWidth="1"/>
    <col min="19" max="341" width="9.140625" style="47"/>
    <col min="342" max="16384" width="9.140625" style="48"/>
  </cols>
  <sheetData>
    <row r="1" spans="1:341" ht="66.75" customHeight="1" x14ac:dyDescent="0.25">
      <c r="A1" s="81"/>
      <c r="B1" s="82"/>
      <c r="C1" s="82"/>
      <c r="D1" s="82"/>
      <c r="E1" s="82"/>
      <c r="F1" s="82"/>
      <c r="G1" s="82"/>
      <c r="H1" s="82"/>
      <c r="I1" s="82"/>
      <c r="J1" s="82"/>
      <c r="K1" s="82"/>
      <c r="L1" s="82"/>
      <c r="M1" s="82"/>
      <c r="N1" s="82"/>
      <c r="O1" s="82"/>
      <c r="P1" s="82"/>
      <c r="Q1" s="82"/>
      <c r="R1" s="83"/>
      <c r="S1" s="46"/>
    </row>
    <row r="2" spans="1:341" ht="17.25" customHeight="1" x14ac:dyDescent="0.25">
      <c r="A2" s="84" t="s">
        <v>249</v>
      </c>
      <c r="B2" s="85"/>
      <c r="C2" s="85"/>
      <c r="D2" s="86"/>
      <c r="E2" s="49"/>
      <c r="F2" s="87"/>
      <c r="G2" s="88"/>
      <c r="H2" s="88"/>
      <c r="I2" s="88"/>
      <c r="J2" s="88"/>
      <c r="K2" s="88"/>
      <c r="L2" s="88"/>
      <c r="M2" s="88"/>
      <c r="N2" s="88"/>
      <c r="O2" s="88"/>
      <c r="P2" s="88"/>
      <c r="Q2" s="88"/>
      <c r="R2" s="89"/>
      <c r="S2" s="46"/>
    </row>
    <row r="3" spans="1:341" ht="15.75" customHeight="1" x14ac:dyDescent="0.25">
      <c r="A3" s="90" t="s">
        <v>683</v>
      </c>
      <c r="B3" s="90"/>
      <c r="C3" s="90"/>
      <c r="D3" s="90"/>
      <c r="E3" s="90"/>
      <c r="F3" s="90"/>
      <c r="G3" s="90"/>
      <c r="H3" s="90"/>
      <c r="I3" s="90"/>
      <c r="J3" s="90"/>
      <c r="K3" s="90"/>
      <c r="L3" s="90"/>
      <c r="M3" s="90"/>
      <c r="N3" s="90"/>
      <c r="O3" s="90"/>
      <c r="P3" s="90"/>
      <c r="Q3" s="90"/>
      <c r="R3" s="90"/>
      <c r="S3" s="46"/>
    </row>
    <row r="4" spans="1:341" s="3" customFormat="1" x14ac:dyDescent="0.25">
      <c r="A4" s="91" t="s">
        <v>0</v>
      </c>
      <c r="B4" s="92"/>
      <c r="C4" s="92"/>
      <c r="D4" s="92"/>
      <c r="E4" s="50"/>
      <c r="F4" s="93" t="s">
        <v>1</v>
      </c>
      <c r="G4" s="93"/>
      <c r="H4" s="93"/>
      <c r="I4" s="93"/>
      <c r="J4" s="93"/>
      <c r="K4" s="93"/>
      <c r="L4" s="93"/>
      <c r="M4" s="93"/>
      <c r="N4" s="93"/>
      <c r="O4" s="93"/>
      <c r="P4" s="93"/>
      <c r="Q4" s="93"/>
      <c r="R4" s="94"/>
      <c r="S4" s="1"/>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row>
    <row r="5" spans="1:341" s="5" customFormat="1" ht="60" x14ac:dyDescent="0.25">
      <c r="A5" s="51" t="s">
        <v>2</v>
      </c>
      <c r="B5" s="52" t="s">
        <v>3</v>
      </c>
      <c r="C5" s="53" t="s">
        <v>250</v>
      </c>
      <c r="D5" s="54" t="s">
        <v>251</v>
      </c>
      <c r="E5" s="102" t="s">
        <v>684</v>
      </c>
      <c r="F5" s="55" t="s">
        <v>4</v>
      </c>
      <c r="G5" s="55" t="s">
        <v>5</v>
      </c>
      <c r="H5" s="55" t="s">
        <v>6</v>
      </c>
      <c r="I5" s="55" t="s">
        <v>7</v>
      </c>
      <c r="J5" s="55" t="s">
        <v>8</v>
      </c>
      <c r="K5" s="55" t="s">
        <v>9</v>
      </c>
      <c r="L5" s="55" t="s">
        <v>10</v>
      </c>
      <c r="M5" s="55" t="s">
        <v>11</v>
      </c>
      <c r="N5" s="55" t="s">
        <v>12</v>
      </c>
      <c r="O5" s="55" t="s">
        <v>13</v>
      </c>
      <c r="P5" s="55" t="s">
        <v>14</v>
      </c>
      <c r="Q5" s="55" t="s">
        <v>15</v>
      </c>
      <c r="R5" s="56" t="s">
        <v>16</v>
      </c>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row>
    <row r="6" spans="1:341" s="61" customFormat="1" x14ac:dyDescent="0.25">
      <c r="A6" s="57" t="s">
        <v>17</v>
      </c>
      <c r="B6" s="58" t="s">
        <v>18</v>
      </c>
      <c r="C6" s="59" t="s">
        <v>252</v>
      </c>
      <c r="D6" s="60" t="s">
        <v>301</v>
      </c>
      <c r="E6" s="103" t="s">
        <v>685</v>
      </c>
      <c r="F6" s="68"/>
      <c r="G6" s="68"/>
      <c r="H6" s="68"/>
      <c r="I6" s="68"/>
      <c r="J6" s="68"/>
      <c r="K6" s="68"/>
      <c r="L6" s="68"/>
      <c r="M6" s="68"/>
      <c r="N6" s="68"/>
      <c r="O6" s="68"/>
      <c r="P6" s="68"/>
      <c r="Q6" s="68" t="s">
        <v>19</v>
      </c>
      <c r="R6" s="70" t="s">
        <v>19</v>
      </c>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c r="IW6" s="47"/>
      <c r="IX6" s="47"/>
      <c r="IY6" s="47"/>
      <c r="IZ6" s="47"/>
      <c r="JA6" s="47"/>
      <c r="JB6" s="47"/>
      <c r="JC6" s="47"/>
      <c r="JD6" s="47"/>
      <c r="JE6" s="47"/>
      <c r="JF6" s="47"/>
      <c r="JG6" s="47"/>
      <c r="JH6" s="47"/>
      <c r="JI6" s="47"/>
      <c r="JJ6" s="47"/>
      <c r="JK6" s="47"/>
      <c r="JL6" s="47"/>
      <c r="JM6" s="47"/>
      <c r="JN6" s="47"/>
      <c r="JO6" s="47"/>
      <c r="JP6" s="47"/>
      <c r="JQ6" s="47"/>
      <c r="JR6" s="47"/>
      <c r="JS6" s="47"/>
      <c r="JT6" s="47"/>
      <c r="JU6" s="47"/>
      <c r="JV6" s="47"/>
      <c r="JW6" s="47"/>
      <c r="JX6" s="47"/>
      <c r="JY6" s="47"/>
      <c r="JZ6" s="47"/>
      <c r="KA6" s="47"/>
      <c r="KB6" s="47"/>
      <c r="KC6" s="47"/>
      <c r="KD6" s="47"/>
      <c r="KE6" s="47"/>
      <c r="KF6" s="47"/>
      <c r="KG6" s="47"/>
      <c r="KH6" s="47"/>
      <c r="KI6" s="47"/>
      <c r="KJ6" s="47"/>
      <c r="KK6" s="47"/>
      <c r="KL6" s="47"/>
      <c r="KM6" s="47"/>
      <c r="KN6" s="47"/>
      <c r="KO6" s="47"/>
      <c r="KP6" s="47"/>
      <c r="KQ6" s="47"/>
      <c r="KR6" s="47"/>
      <c r="KS6" s="47"/>
      <c r="KT6" s="47"/>
      <c r="KU6" s="47"/>
      <c r="KV6" s="47"/>
      <c r="KW6" s="47"/>
      <c r="KX6" s="47"/>
      <c r="KY6" s="47"/>
      <c r="KZ6" s="47"/>
      <c r="LA6" s="47"/>
      <c r="LB6" s="47"/>
      <c r="LC6" s="47"/>
      <c r="LD6" s="47"/>
      <c r="LE6" s="47"/>
      <c r="LF6" s="47"/>
      <c r="LG6" s="47"/>
      <c r="LH6" s="47"/>
      <c r="LI6" s="47"/>
      <c r="LJ6" s="47"/>
      <c r="LK6" s="47"/>
      <c r="LL6" s="47"/>
      <c r="LM6" s="47"/>
      <c r="LN6" s="47"/>
      <c r="LO6" s="47"/>
      <c r="LP6" s="47"/>
      <c r="LQ6" s="47"/>
      <c r="LR6" s="47"/>
      <c r="LS6" s="47"/>
      <c r="LT6" s="47"/>
      <c r="LU6" s="47"/>
      <c r="LV6" s="47"/>
      <c r="LW6" s="47"/>
      <c r="LX6" s="47"/>
      <c r="LY6" s="47"/>
      <c r="LZ6" s="47"/>
      <c r="MA6" s="47"/>
      <c r="MB6" s="47"/>
      <c r="MC6" s="47"/>
    </row>
    <row r="7" spans="1:341" x14ac:dyDescent="0.25">
      <c r="A7" s="57" t="s">
        <v>131</v>
      </c>
      <c r="B7" s="58" t="s">
        <v>604</v>
      </c>
      <c r="C7" s="59" t="s">
        <v>605</v>
      </c>
      <c r="D7" s="60" t="s">
        <v>606</v>
      </c>
      <c r="E7" s="103" t="s">
        <v>685</v>
      </c>
      <c r="F7" s="68"/>
      <c r="G7" s="68"/>
      <c r="H7" s="68"/>
      <c r="I7" s="68"/>
      <c r="J7" s="68"/>
      <c r="K7" s="68"/>
      <c r="L7" s="68"/>
      <c r="M7" s="68"/>
      <c r="N7" s="68"/>
      <c r="O7" s="68"/>
      <c r="P7" s="68" t="s">
        <v>19</v>
      </c>
      <c r="Q7" s="68"/>
      <c r="R7" s="70"/>
    </row>
    <row r="8" spans="1:341" ht="30" x14ac:dyDescent="0.25">
      <c r="A8" s="57" t="s">
        <v>133</v>
      </c>
      <c r="B8" s="58" t="s">
        <v>613</v>
      </c>
      <c r="C8" s="59" t="s">
        <v>614</v>
      </c>
      <c r="D8" s="60" t="s">
        <v>615</v>
      </c>
      <c r="E8" s="103" t="s">
        <v>685</v>
      </c>
      <c r="F8" s="68" t="s">
        <v>19</v>
      </c>
      <c r="G8" s="68"/>
      <c r="H8" s="68"/>
      <c r="I8" s="68" t="s">
        <v>19</v>
      </c>
      <c r="J8" s="68"/>
      <c r="K8" s="68"/>
      <c r="L8" s="68"/>
      <c r="M8" s="68" t="s">
        <v>19</v>
      </c>
      <c r="N8" s="68"/>
      <c r="O8" s="68"/>
      <c r="P8" s="68"/>
      <c r="Q8" s="68"/>
      <c r="R8" s="70" t="s">
        <v>19</v>
      </c>
    </row>
    <row r="9" spans="1:341" s="61" customFormat="1" x14ac:dyDescent="0.25">
      <c r="A9" s="57" t="s">
        <v>20</v>
      </c>
      <c r="B9" s="58" t="s">
        <v>253</v>
      </c>
      <c r="C9" s="59" t="s">
        <v>254</v>
      </c>
      <c r="D9" s="60">
        <v>2122748558</v>
      </c>
      <c r="E9" s="103" t="s">
        <v>685</v>
      </c>
      <c r="F9" s="68"/>
      <c r="G9" s="68" t="s">
        <v>19</v>
      </c>
      <c r="H9" s="68" t="s">
        <v>19</v>
      </c>
      <c r="I9" s="68" t="s">
        <v>19</v>
      </c>
      <c r="J9" s="68"/>
      <c r="K9" s="68" t="s">
        <v>19</v>
      </c>
      <c r="L9" s="68"/>
      <c r="M9" s="68" t="s">
        <v>21</v>
      </c>
      <c r="N9" s="68"/>
      <c r="O9" s="68"/>
      <c r="P9" s="68"/>
      <c r="Q9" s="68" t="s">
        <v>21</v>
      </c>
      <c r="R9" s="70" t="s">
        <v>19</v>
      </c>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c r="IW9" s="47"/>
      <c r="IX9" s="47"/>
      <c r="IY9" s="47"/>
      <c r="IZ9" s="47"/>
      <c r="JA9" s="47"/>
      <c r="JB9" s="47"/>
      <c r="JC9" s="47"/>
      <c r="JD9" s="47"/>
      <c r="JE9" s="47"/>
      <c r="JF9" s="47"/>
      <c r="JG9" s="47"/>
      <c r="JH9" s="47"/>
      <c r="JI9" s="47"/>
      <c r="JJ9" s="47"/>
      <c r="JK9" s="47"/>
      <c r="JL9" s="47"/>
      <c r="JM9" s="47"/>
      <c r="JN9" s="47"/>
      <c r="JO9" s="47"/>
      <c r="JP9" s="47"/>
      <c r="JQ9" s="47"/>
      <c r="JR9" s="47"/>
      <c r="JS9" s="47"/>
      <c r="JT9" s="47"/>
      <c r="JU9" s="47"/>
      <c r="JV9" s="47"/>
      <c r="JW9" s="47"/>
      <c r="JX9" s="47"/>
      <c r="JY9" s="47"/>
      <c r="JZ9" s="47"/>
      <c r="KA9" s="47"/>
      <c r="KB9" s="47"/>
      <c r="KC9" s="47"/>
      <c r="KD9" s="47"/>
      <c r="KE9" s="47"/>
      <c r="KF9" s="47"/>
      <c r="KG9" s="47"/>
      <c r="KH9" s="47"/>
      <c r="KI9" s="47"/>
      <c r="KJ9" s="47"/>
      <c r="KK9" s="47"/>
      <c r="KL9" s="47"/>
      <c r="KM9" s="47"/>
      <c r="KN9" s="47"/>
      <c r="KO9" s="47"/>
      <c r="KP9" s="47"/>
      <c r="KQ9" s="47"/>
      <c r="KR9" s="47"/>
      <c r="KS9" s="47"/>
      <c r="KT9" s="47"/>
      <c r="KU9" s="47"/>
      <c r="KV9" s="47"/>
      <c r="KW9" s="47"/>
      <c r="KX9" s="47"/>
      <c r="KY9" s="47"/>
      <c r="KZ9" s="47"/>
      <c r="LA9" s="47"/>
      <c r="LB9" s="47"/>
      <c r="LC9" s="47"/>
      <c r="LD9" s="47"/>
      <c r="LE9" s="47"/>
      <c r="LF9" s="47"/>
      <c r="LG9" s="47"/>
      <c r="LH9" s="47"/>
      <c r="LI9" s="47"/>
      <c r="LJ9" s="47"/>
      <c r="LK9" s="47"/>
      <c r="LL9" s="47"/>
      <c r="LM9" s="47"/>
      <c r="LN9" s="47"/>
      <c r="LO9" s="47"/>
      <c r="LP9" s="47"/>
      <c r="LQ9" s="47"/>
      <c r="LR9" s="47"/>
      <c r="LS9" s="47"/>
      <c r="LT9" s="47"/>
      <c r="LU9" s="47"/>
      <c r="LV9" s="47"/>
      <c r="LW9" s="47"/>
      <c r="LX9" s="47"/>
      <c r="LY9" s="47"/>
      <c r="LZ9" s="47"/>
      <c r="MA9" s="47"/>
      <c r="MB9" s="47"/>
      <c r="MC9" s="47"/>
    </row>
    <row r="10" spans="1:341" x14ac:dyDescent="0.25">
      <c r="A10" s="57" t="s">
        <v>134</v>
      </c>
      <c r="B10" s="58" t="s">
        <v>135</v>
      </c>
      <c r="C10" s="80" t="s">
        <v>515</v>
      </c>
      <c r="D10" s="60" t="s">
        <v>516</v>
      </c>
      <c r="E10" s="103" t="s">
        <v>685</v>
      </c>
      <c r="F10" s="68" t="s">
        <v>21</v>
      </c>
      <c r="G10" s="68" t="s">
        <v>21</v>
      </c>
      <c r="H10" s="68"/>
      <c r="I10" s="68"/>
      <c r="J10" s="68"/>
      <c r="K10" s="68"/>
      <c r="L10" s="68"/>
      <c r="M10" s="68"/>
      <c r="N10" s="68"/>
      <c r="O10" s="68"/>
      <c r="P10" s="68"/>
      <c r="Q10" s="68"/>
      <c r="R10" s="70" t="s">
        <v>21</v>
      </c>
    </row>
    <row r="11" spans="1:341" ht="30" x14ac:dyDescent="0.25">
      <c r="A11" s="57" t="s">
        <v>136</v>
      </c>
      <c r="B11" s="58" t="s">
        <v>137</v>
      </c>
      <c r="C11" s="59" t="s">
        <v>551</v>
      </c>
      <c r="D11" s="60">
        <v>2127802570</v>
      </c>
      <c r="E11" s="103" t="s">
        <v>685</v>
      </c>
      <c r="F11" s="68"/>
      <c r="G11" s="68" t="s">
        <v>19</v>
      </c>
      <c r="H11" s="68"/>
      <c r="I11" s="68" t="s">
        <v>19</v>
      </c>
      <c r="J11" s="68"/>
      <c r="K11" s="68"/>
      <c r="L11" s="68"/>
      <c r="M11" s="68"/>
      <c r="N11" s="68"/>
      <c r="O11" s="68"/>
      <c r="P11" s="68"/>
      <c r="Q11" s="68"/>
      <c r="R11" s="70"/>
    </row>
    <row r="12" spans="1:341" x14ac:dyDescent="0.25">
      <c r="A12" s="57" t="s">
        <v>138</v>
      </c>
      <c r="B12" s="58" t="s">
        <v>517</v>
      </c>
      <c r="C12" s="59" t="s">
        <v>518</v>
      </c>
      <c r="D12" s="60" t="s">
        <v>519</v>
      </c>
      <c r="E12" s="103" t="s">
        <v>685</v>
      </c>
      <c r="F12" s="68"/>
      <c r="G12" s="68"/>
      <c r="H12" s="68"/>
      <c r="I12" s="68"/>
      <c r="J12" s="68"/>
      <c r="K12" s="68"/>
      <c r="L12" s="68"/>
      <c r="M12" s="68"/>
      <c r="N12" s="68" t="s">
        <v>19</v>
      </c>
      <c r="O12" s="68"/>
      <c r="P12" s="68"/>
      <c r="Q12" s="68"/>
      <c r="R12" s="70" t="s">
        <v>19</v>
      </c>
    </row>
    <row r="13" spans="1:341" ht="30" x14ac:dyDescent="0.25">
      <c r="A13" s="57" t="s">
        <v>139</v>
      </c>
      <c r="B13" s="58" t="s">
        <v>524</v>
      </c>
      <c r="C13" s="59" t="s">
        <v>525</v>
      </c>
      <c r="D13" s="60" t="s">
        <v>526</v>
      </c>
      <c r="E13" s="103" t="s">
        <v>685</v>
      </c>
      <c r="F13" s="68"/>
      <c r="G13" s="68" t="s">
        <v>21</v>
      </c>
      <c r="H13" s="68" t="s">
        <v>21</v>
      </c>
      <c r="I13" s="68"/>
      <c r="J13" s="68"/>
      <c r="K13" s="68"/>
      <c r="L13" s="68"/>
      <c r="M13" s="68" t="s">
        <v>21</v>
      </c>
      <c r="N13" s="68" t="s">
        <v>21</v>
      </c>
      <c r="O13" s="68" t="s">
        <v>21</v>
      </c>
      <c r="P13" s="68" t="s">
        <v>21</v>
      </c>
      <c r="Q13" s="68"/>
      <c r="R13" s="70" t="s">
        <v>19</v>
      </c>
    </row>
    <row r="14" spans="1:341" ht="29.25" x14ac:dyDescent="0.25">
      <c r="A14" s="57" t="s">
        <v>22</v>
      </c>
      <c r="B14" s="58" t="s">
        <v>255</v>
      </c>
      <c r="C14" s="59" t="s">
        <v>256</v>
      </c>
      <c r="D14" s="60" t="s">
        <v>257</v>
      </c>
      <c r="E14" s="103" t="s">
        <v>685</v>
      </c>
      <c r="F14" s="68"/>
      <c r="G14" s="68"/>
      <c r="H14" s="68" t="s">
        <v>19</v>
      </c>
      <c r="I14" s="68"/>
      <c r="J14" s="68"/>
      <c r="K14" s="68"/>
      <c r="L14" s="68"/>
      <c r="M14" s="68" t="s">
        <v>19</v>
      </c>
      <c r="N14" s="68"/>
      <c r="O14" s="68"/>
      <c r="P14" s="68"/>
      <c r="Q14" s="68"/>
      <c r="R14" s="70"/>
    </row>
    <row r="15" spans="1:341" s="61" customFormat="1" x14ac:dyDescent="0.25">
      <c r="A15" s="57" t="s">
        <v>142</v>
      </c>
      <c r="B15" s="58" t="s">
        <v>512</v>
      </c>
      <c r="C15" s="59" t="s">
        <v>513</v>
      </c>
      <c r="D15" s="60" t="s">
        <v>514</v>
      </c>
      <c r="E15" s="103" t="s">
        <v>685</v>
      </c>
      <c r="F15" s="68"/>
      <c r="G15" s="68" t="s">
        <v>19</v>
      </c>
      <c r="H15" s="68" t="s">
        <v>19</v>
      </c>
      <c r="I15" s="68" t="s">
        <v>19</v>
      </c>
      <c r="J15" s="68"/>
      <c r="K15" s="68"/>
      <c r="L15" s="68"/>
      <c r="M15" s="68" t="s">
        <v>19</v>
      </c>
      <c r="N15" s="68"/>
      <c r="O15" s="68" t="s">
        <v>19</v>
      </c>
      <c r="P15" s="68"/>
      <c r="Q15" s="68" t="s">
        <v>19</v>
      </c>
      <c r="R15" s="70" t="s">
        <v>19</v>
      </c>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c r="IW15" s="47"/>
      <c r="IX15" s="47"/>
      <c r="IY15" s="47"/>
      <c r="IZ15" s="47"/>
      <c r="JA15" s="47"/>
      <c r="JB15" s="47"/>
      <c r="JC15" s="47"/>
      <c r="JD15" s="47"/>
      <c r="JE15" s="47"/>
      <c r="JF15" s="47"/>
      <c r="JG15" s="47"/>
      <c r="JH15" s="47"/>
      <c r="JI15" s="47"/>
      <c r="JJ15" s="47"/>
      <c r="JK15" s="47"/>
      <c r="JL15" s="47"/>
      <c r="JM15" s="47"/>
      <c r="JN15" s="47"/>
      <c r="JO15" s="47"/>
      <c r="JP15" s="47"/>
      <c r="JQ15" s="47"/>
      <c r="JR15" s="47"/>
      <c r="JS15" s="47"/>
      <c r="JT15" s="47"/>
      <c r="JU15" s="47"/>
      <c r="JV15" s="47"/>
      <c r="JW15" s="47"/>
      <c r="JX15" s="47"/>
      <c r="JY15" s="47"/>
      <c r="JZ15" s="47"/>
      <c r="KA15" s="47"/>
      <c r="KB15" s="47"/>
      <c r="KC15" s="47"/>
      <c r="KD15" s="47"/>
      <c r="KE15" s="47"/>
      <c r="KF15" s="47"/>
      <c r="KG15" s="47"/>
      <c r="KH15" s="47"/>
      <c r="KI15" s="47"/>
      <c r="KJ15" s="47"/>
      <c r="KK15" s="47"/>
      <c r="KL15" s="47"/>
      <c r="KM15" s="47"/>
      <c r="KN15" s="47"/>
      <c r="KO15" s="47"/>
      <c r="KP15" s="47"/>
      <c r="KQ15" s="47"/>
      <c r="KR15" s="47"/>
      <c r="KS15" s="47"/>
      <c r="KT15" s="47"/>
      <c r="KU15" s="47"/>
      <c r="KV15" s="47"/>
      <c r="KW15" s="47"/>
      <c r="KX15" s="47"/>
      <c r="KY15" s="47"/>
      <c r="KZ15" s="47"/>
      <c r="LA15" s="47"/>
      <c r="LB15" s="47"/>
      <c r="LC15" s="47"/>
      <c r="LD15" s="47"/>
      <c r="LE15" s="47"/>
      <c r="LF15" s="47"/>
      <c r="LG15" s="47"/>
      <c r="LH15" s="47"/>
      <c r="LI15" s="47"/>
      <c r="LJ15" s="47"/>
      <c r="LK15" s="47"/>
      <c r="LL15" s="47"/>
      <c r="LM15" s="47"/>
      <c r="LN15" s="47"/>
      <c r="LO15" s="47"/>
      <c r="LP15" s="47"/>
      <c r="LQ15" s="47"/>
      <c r="LR15" s="47"/>
      <c r="LS15" s="47"/>
      <c r="LT15" s="47"/>
      <c r="LU15" s="47"/>
      <c r="LV15" s="47"/>
      <c r="LW15" s="47"/>
      <c r="LX15" s="47"/>
      <c r="LY15" s="47"/>
      <c r="LZ15" s="47"/>
      <c r="MA15" s="47"/>
      <c r="MB15" s="47"/>
      <c r="MC15" s="47"/>
    </row>
    <row r="16" spans="1:341" x14ac:dyDescent="0.25">
      <c r="A16" s="57" t="s">
        <v>23</v>
      </c>
      <c r="B16" s="58" t="s">
        <v>258</v>
      </c>
      <c r="C16" s="59" t="s">
        <v>259</v>
      </c>
      <c r="D16" s="60" t="s">
        <v>260</v>
      </c>
      <c r="E16" s="103" t="s">
        <v>685</v>
      </c>
      <c r="F16" s="68" t="s">
        <v>21</v>
      </c>
      <c r="G16" s="68" t="s">
        <v>19</v>
      </c>
      <c r="H16" s="68" t="s">
        <v>19</v>
      </c>
      <c r="I16" s="68" t="s">
        <v>21</v>
      </c>
      <c r="J16" s="68"/>
      <c r="K16" s="68"/>
      <c r="L16" s="68"/>
      <c r="M16" s="68"/>
      <c r="N16" s="68"/>
      <c r="O16" s="68"/>
      <c r="P16" s="68"/>
      <c r="Q16" s="68" t="s">
        <v>21</v>
      </c>
      <c r="R16" s="70" t="s">
        <v>21</v>
      </c>
    </row>
    <row r="17" spans="1:341" x14ac:dyDescent="0.25">
      <c r="A17" s="57" t="s">
        <v>24</v>
      </c>
      <c r="B17" s="58" t="s">
        <v>619</v>
      </c>
      <c r="C17" s="59" t="s">
        <v>620</v>
      </c>
      <c r="D17" s="60" t="s">
        <v>621</v>
      </c>
      <c r="E17" s="103" t="s">
        <v>685</v>
      </c>
      <c r="F17" s="68"/>
      <c r="G17" s="68" t="s">
        <v>19</v>
      </c>
      <c r="H17" s="68" t="s">
        <v>19</v>
      </c>
      <c r="I17" s="68" t="s">
        <v>19</v>
      </c>
      <c r="J17" s="68"/>
      <c r="K17" s="68"/>
      <c r="L17" s="68"/>
      <c r="M17" s="68" t="s">
        <v>19</v>
      </c>
      <c r="N17" s="68" t="s">
        <v>19</v>
      </c>
      <c r="O17" s="68" t="s">
        <v>19</v>
      </c>
      <c r="P17" s="68" t="s">
        <v>19</v>
      </c>
      <c r="Q17" s="68" t="s">
        <v>19</v>
      </c>
      <c r="R17" s="70" t="s">
        <v>19</v>
      </c>
    </row>
    <row r="18" spans="1:341" x14ac:dyDescent="0.25">
      <c r="A18" s="57" t="s">
        <v>145</v>
      </c>
      <c r="B18" s="58" t="s">
        <v>641</v>
      </c>
      <c r="C18" s="59" t="s">
        <v>640</v>
      </c>
      <c r="D18" s="60" t="s">
        <v>642</v>
      </c>
      <c r="E18" s="103" t="s">
        <v>685</v>
      </c>
      <c r="F18" s="68" t="s">
        <v>21</v>
      </c>
      <c r="G18" s="68" t="s">
        <v>21</v>
      </c>
      <c r="H18" s="68" t="s">
        <v>21</v>
      </c>
      <c r="I18" s="68" t="s">
        <v>21</v>
      </c>
      <c r="J18" s="68"/>
      <c r="K18" s="68"/>
      <c r="L18" s="68"/>
      <c r="M18" s="68" t="s">
        <v>21</v>
      </c>
      <c r="N18" s="68" t="s">
        <v>21</v>
      </c>
      <c r="O18" s="68" t="s">
        <v>21</v>
      </c>
      <c r="P18" s="68" t="s">
        <v>21</v>
      </c>
      <c r="Q18" s="68" t="s">
        <v>21</v>
      </c>
      <c r="R18" s="70" t="s">
        <v>21</v>
      </c>
    </row>
    <row r="19" spans="1:341" s="61" customFormat="1" ht="29.25" x14ac:dyDescent="0.25">
      <c r="A19" s="57" t="s">
        <v>25</v>
      </c>
      <c r="B19" s="58" t="s">
        <v>269</v>
      </c>
      <c r="C19" s="59" t="s">
        <v>270</v>
      </c>
      <c r="D19" s="60" t="s">
        <v>271</v>
      </c>
      <c r="E19" s="103" t="s">
        <v>685</v>
      </c>
      <c r="F19" s="68" t="s">
        <v>21</v>
      </c>
      <c r="G19" s="68"/>
      <c r="H19" s="68"/>
      <c r="I19" s="68" t="s">
        <v>21</v>
      </c>
      <c r="J19" s="68" t="s">
        <v>19</v>
      </c>
      <c r="K19" s="68"/>
      <c r="L19" s="68"/>
      <c r="M19" s="68"/>
      <c r="N19" s="68"/>
      <c r="O19" s="68"/>
      <c r="P19" s="68"/>
      <c r="Q19" s="68"/>
      <c r="R19" s="70" t="s">
        <v>21</v>
      </c>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c r="IV19" s="47"/>
      <c r="IW19" s="47"/>
      <c r="IX19" s="47"/>
      <c r="IY19" s="47"/>
      <c r="IZ19" s="47"/>
      <c r="JA19" s="47"/>
      <c r="JB19" s="47"/>
      <c r="JC19" s="47"/>
      <c r="JD19" s="47"/>
      <c r="JE19" s="47"/>
      <c r="JF19" s="47"/>
      <c r="JG19" s="47"/>
      <c r="JH19" s="47"/>
      <c r="JI19" s="47"/>
      <c r="JJ19" s="47"/>
      <c r="JK19" s="47"/>
      <c r="JL19" s="47"/>
      <c r="JM19" s="47"/>
      <c r="JN19" s="47"/>
      <c r="JO19" s="47"/>
      <c r="JP19" s="47"/>
      <c r="JQ19" s="47"/>
      <c r="JR19" s="47"/>
      <c r="JS19" s="47"/>
      <c r="JT19" s="47"/>
      <c r="JU19" s="47"/>
      <c r="JV19" s="47"/>
      <c r="JW19" s="47"/>
      <c r="JX19" s="47"/>
      <c r="JY19" s="47"/>
      <c r="JZ19" s="47"/>
      <c r="KA19" s="47"/>
      <c r="KB19" s="47"/>
      <c r="KC19" s="47"/>
      <c r="KD19" s="47"/>
      <c r="KE19" s="47"/>
      <c r="KF19" s="47"/>
      <c r="KG19" s="47"/>
      <c r="KH19" s="47"/>
      <c r="KI19" s="47"/>
      <c r="KJ19" s="47"/>
      <c r="KK19" s="47"/>
      <c r="KL19" s="47"/>
      <c r="KM19" s="47"/>
      <c r="KN19" s="47"/>
      <c r="KO19" s="47"/>
      <c r="KP19" s="47"/>
      <c r="KQ19" s="47"/>
      <c r="KR19" s="47"/>
      <c r="KS19" s="47"/>
      <c r="KT19" s="47"/>
      <c r="KU19" s="47"/>
      <c r="KV19" s="47"/>
      <c r="KW19" s="47"/>
      <c r="KX19" s="47"/>
      <c r="KY19" s="47"/>
      <c r="KZ19" s="47"/>
      <c r="LA19" s="47"/>
      <c r="LB19" s="47"/>
      <c r="LC19" s="47"/>
      <c r="LD19" s="47"/>
      <c r="LE19" s="47"/>
      <c r="LF19" s="47"/>
      <c r="LG19" s="47"/>
      <c r="LH19" s="47"/>
      <c r="LI19" s="47"/>
      <c r="LJ19" s="47"/>
      <c r="LK19" s="47"/>
      <c r="LL19" s="47"/>
      <c r="LM19" s="47"/>
      <c r="LN19" s="47"/>
      <c r="LO19" s="47"/>
      <c r="LP19" s="47"/>
      <c r="LQ19" s="47"/>
      <c r="LR19" s="47"/>
      <c r="LS19" s="47"/>
      <c r="LT19" s="47"/>
      <c r="LU19" s="47"/>
      <c r="LV19" s="47"/>
      <c r="LW19" s="47"/>
      <c r="LX19" s="47"/>
      <c r="LY19" s="47"/>
      <c r="LZ19" s="47"/>
      <c r="MA19" s="47"/>
      <c r="MB19" s="47"/>
      <c r="MC19" s="47"/>
    </row>
    <row r="20" spans="1:341" x14ac:dyDescent="0.25">
      <c r="A20" s="57" t="s">
        <v>26</v>
      </c>
      <c r="B20" s="1" t="s">
        <v>263</v>
      </c>
      <c r="C20" s="59" t="s">
        <v>264</v>
      </c>
      <c r="D20" s="60" t="s">
        <v>265</v>
      </c>
      <c r="E20" s="103" t="s">
        <v>685</v>
      </c>
      <c r="F20" s="68" t="s">
        <v>21</v>
      </c>
      <c r="G20" s="68" t="s">
        <v>21</v>
      </c>
      <c r="H20" s="68" t="s">
        <v>21</v>
      </c>
      <c r="I20" s="68"/>
      <c r="J20" s="68"/>
      <c r="K20" s="68"/>
      <c r="L20" s="68" t="s">
        <v>27</v>
      </c>
      <c r="M20" s="68"/>
      <c r="N20" s="68"/>
      <c r="O20" s="68"/>
      <c r="P20" s="68"/>
      <c r="Q20" s="68"/>
      <c r="R20" s="70" t="s">
        <v>21</v>
      </c>
    </row>
    <row r="21" spans="1:341" s="61" customFormat="1" x14ac:dyDescent="0.25">
      <c r="A21" s="57" t="s">
        <v>146</v>
      </c>
      <c r="B21" s="58" t="s">
        <v>652</v>
      </c>
      <c r="C21" s="59" t="s">
        <v>653</v>
      </c>
      <c r="D21" s="60" t="s">
        <v>654</v>
      </c>
      <c r="E21" s="103" t="s">
        <v>685</v>
      </c>
      <c r="F21" s="68" t="s">
        <v>19</v>
      </c>
      <c r="G21" s="68" t="s">
        <v>19</v>
      </c>
      <c r="H21" s="68" t="s">
        <v>19</v>
      </c>
      <c r="I21" s="68"/>
      <c r="J21" s="68"/>
      <c r="K21" s="68"/>
      <c r="L21" s="68"/>
      <c r="M21" s="68"/>
      <c r="N21" s="68"/>
      <c r="O21" s="68"/>
      <c r="P21" s="68"/>
      <c r="Q21" s="68"/>
      <c r="R21" s="70" t="s">
        <v>19</v>
      </c>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c r="IU21" s="47"/>
      <c r="IV21" s="47"/>
      <c r="IW21" s="47"/>
      <c r="IX21" s="47"/>
      <c r="IY21" s="47"/>
      <c r="IZ21" s="47"/>
      <c r="JA21" s="47"/>
      <c r="JB21" s="47"/>
      <c r="JC21" s="47"/>
      <c r="JD21" s="47"/>
      <c r="JE21" s="47"/>
      <c r="JF21" s="47"/>
      <c r="JG21" s="47"/>
      <c r="JH21" s="47"/>
      <c r="JI21" s="47"/>
      <c r="JJ21" s="47"/>
      <c r="JK21" s="47"/>
      <c r="JL21" s="47"/>
      <c r="JM21" s="47"/>
      <c r="JN21" s="47"/>
      <c r="JO21" s="47"/>
      <c r="JP21" s="47"/>
      <c r="JQ21" s="47"/>
      <c r="JR21" s="47"/>
      <c r="JS21" s="47"/>
      <c r="JT21" s="47"/>
      <c r="JU21" s="47"/>
      <c r="JV21" s="47"/>
      <c r="JW21" s="47"/>
      <c r="JX21" s="47"/>
      <c r="JY21" s="47"/>
      <c r="JZ21" s="47"/>
      <c r="KA21" s="47"/>
      <c r="KB21" s="47"/>
      <c r="KC21" s="47"/>
      <c r="KD21" s="47"/>
      <c r="KE21" s="47"/>
      <c r="KF21" s="47"/>
      <c r="KG21" s="47"/>
      <c r="KH21" s="47"/>
      <c r="KI21" s="47"/>
      <c r="KJ21" s="47"/>
      <c r="KK21" s="47"/>
      <c r="KL21" s="47"/>
      <c r="KM21" s="47"/>
      <c r="KN21" s="47"/>
      <c r="KO21" s="47"/>
      <c r="KP21" s="47"/>
      <c r="KQ21" s="47"/>
      <c r="KR21" s="47"/>
      <c r="KS21" s="47"/>
      <c r="KT21" s="47"/>
      <c r="KU21" s="47"/>
      <c r="KV21" s="47"/>
      <c r="KW21" s="47"/>
      <c r="KX21" s="47"/>
      <c r="KY21" s="47"/>
      <c r="KZ21" s="47"/>
      <c r="LA21" s="47"/>
      <c r="LB21" s="47"/>
      <c r="LC21" s="47"/>
      <c r="LD21" s="47"/>
      <c r="LE21" s="47"/>
      <c r="LF21" s="47"/>
      <c r="LG21" s="47"/>
      <c r="LH21" s="47"/>
      <c r="LI21" s="47"/>
      <c r="LJ21" s="47"/>
      <c r="LK21" s="47"/>
      <c r="LL21" s="47"/>
      <c r="LM21" s="47"/>
      <c r="LN21" s="47"/>
      <c r="LO21" s="47"/>
      <c r="LP21" s="47"/>
      <c r="LQ21" s="47"/>
      <c r="LR21" s="47"/>
      <c r="LS21" s="47"/>
      <c r="LT21" s="47"/>
      <c r="LU21" s="47"/>
      <c r="LV21" s="47"/>
      <c r="LW21" s="47"/>
      <c r="LX21" s="47"/>
      <c r="LY21" s="47"/>
      <c r="LZ21" s="47"/>
      <c r="MA21" s="47"/>
      <c r="MB21" s="47"/>
      <c r="MC21" s="47"/>
    </row>
    <row r="22" spans="1:341" s="61" customFormat="1" ht="28.5" customHeight="1" x14ac:dyDescent="0.25">
      <c r="A22" s="57" t="s">
        <v>147</v>
      </c>
      <c r="B22" s="58" t="s">
        <v>533</v>
      </c>
      <c r="C22" s="80" t="s">
        <v>534</v>
      </c>
      <c r="D22" s="60" t="s">
        <v>535</v>
      </c>
      <c r="E22" s="103" t="s">
        <v>685</v>
      </c>
      <c r="F22" s="68"/>
      <c r="G22" s="68" t="s">
        <v>21</v>
      </c>
      <c r="H22" s="68" t="s">
        <v>21</v>
      </c>
      <c r="I22" s="68"/>
      <c r="J22" s="68"/>
      <c r="K22" s="68"/>
      <c r="L22" s="68"/>
      <c r="M22" s="68" t="s">
        <v>21</v>
      </c>
      <c r="N22" s="68" t="s">
        <v>21</v>
      </c>
      <c r="O22" s="68"/>
      <c r="P22" s="68"/>
      <c r="Q22" s="68"/>
      <c r="R22" s="70" t="s">
        <v>21</v>
      </c>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c r="IV22" s="47"/>
      <c r="IW22" s="47"/>
      <c r="IX22" s="47"/>
      <c r="IY22" s="47"/>
      <c r="IZ22" s="47"/>
      <c r="JA22" s="47"/>
      <c r="JB22" s="47"/>
      <c r="JC22" s="47"/>
      <c r="JD22" s="47"/>
      <c r="JE22" s="47"/>
      <c r="JF22" s="47"/>
      <c r="JG22" s="47"/>
      <c r="JH22" s="47"/>
      <c r="JI22" s="47"/>
      <c r="JJ22" s="47"/>
      <c r="JK22" s="47"/>
      <c r="JL22" s="47"/>
      <c r="JM22" s="47"/>
      <c r="JN22" s="47"/>
      <c r="JO22" s="47"/>
      <c r="JP22" s="47"/>
      <c r="JQ22" s="47"/>
      <c r="JR22" s="47"/>
      <c r="JS22" s="47"/>
      <c r="JT22" s="47"/>
      <c r="JU22" s="47"/>
      <c r="JV22" s="47"/>
      <c r="JW22" s="47"/>
      <c r="JX22" s="47"/>
      <c r="JY22" s="47"/>
      <c r="JZ22" s="47"/>
      <c r="KA22" s="47"/>
      <c r="KB22" s="47"/>
      <c r="KC22" s="47"/>
      <c r="KD22" s="47"/>
      <c r="KE22" s="47"/>
      <c r="KF22" s="47"/>
      <c r="KG22" s="47"/>
      <c r="KH22" s="47"/>
      <c r="KI22" s="47"/>
      <c r="KJ22" s="47"/>
      <c r="KK22" s="47"/>
      <c r="KL22" s="47"/>
      <c r="KM22" s="47"/>
      <c r="KN22" s="47"/>
      <c r="KO22" s="47"/>
      <c r="KP22" s="47"/>
      <c r="KQ22" s="47"/>
      <c r="KR22" s="47"/>
      <c r="KS22" s="47"/>
      <c r="KT22" s="47"/>
      <c r="KU22" s="47"/>
      <c r="KV22" s="47"/>
      <c r="KW22" s="47"/>
      <c r="KX22" s="47"/>
      <c r="KY22" s="47"/>
      <c r="KZ22" s="47"/>
      <c r="LA22" s="47"/>
      <c r="LB22" s="47"/>
      <c r="LC22" s="47"/>
      <c r="LD22" s="47"/>
      <c r="LE22" s="47"/>
      <c r="LF22" s="47"/>
      <c r="LG22" s="47"/>
      <c r="LH22" s="47"/>
      <c r="LI22" s="47"/>
      <c r="LJ22" s="47"/>
      <c r="LK22" s="47"/>
      <c r="LL22" s="47"/>
      <c r="LM22" s="47"/>
      <c r="LN22" s="47"/>
      <c r="LO22" s="47"/>
      <c r="LP22" s="47"/>
      <c r="LQ22" s="47"/>
      <c r="LR22" s="47"/>
      <c r="LS22" s="47"/>
      <c r="LT22" s="47"/>
      <c r="LU22" s="47"/>
      <c r="LV22" s="47"/>
      <c r="LW22" s="47"/>
      <c r="LX22" s="47"/>
      <c r="LY22" s="47"/>
      <c r="LZ22" s="47"/>
      <c r="MA22" s="47"/>
      <c r="MB22" s="47"/>
      <c r="MC22" s="47"/>
    </row>
    <row r="23" spans="1:341" x14ac:dyDescent="0.25">
      <c r="A23" s="57" t="s">
        <v>28</v>
      </c>
      <c r="B23" s="58" t="s">
        <v>266</v>
      </c>
      <c r="C23" s="59" t="s">
        <v>267</v>
      </c>
      <c r="D23" s="60" t="s">
        <v>268</v>
      </c>
      <c r="E23" s="103" t="s">
        <v>685</v>
      </c>
      <c r="F23" s="68" t="s">
        <v>19</v>
      </c>
      <c r="G23" s="68" t="s">
        <v>19</v>
      </c>
      <c r="H23" s="68"/>
      <c r="I23" s="68" t="s">
        <v>19</v>
      </c>
      <c r="J23" s="68" t="s">
        <v>19</v>
      </c>
      <c r="K23" s="68"/>
      <c r="L23" s="68"/>
      <c r="M23" s="68" t="s">
        <v>19</v>
      </c>
      <c r="N23" s="68"/>
      <c r="O23" s="68" t="s">
        <v>19</v>
      </c>
      <c r="P23" s="68" t="s">
        <v>19</v>
      </c>
      <c r="Q23" s="68" t="s">
        <v>19</v>
      </c>
      <c r="R23" s="70" t="s">
        <v>19</v>
      </c>
    </row>
    <row r="24" spans="1:341" ht="26.25" customHeight="1" x14ac:dyDescent="0.25">
      <c r="A24" s="57" t="s">
        <v>148</v>
      </c>
      <c r="B24" s="58" t="s">
        <v>616</v>
      </c>
      <c r="C24" s="59" t="s">
        <v>617</v>
      </c>
      <c r="D24" s="60">
        <v>7184666021</v>
      </c>
      <c r="E24" s="103" t="s">
        <v>685</v>
      </c>
      <c r="F24" s="68" t="s">
        <v>21</v>
      </c>
      <c r="G24" s="68" t="s">
        <v>21</v>
      </c>
      <c r="H24" s="68" t="s">
        <v>21</v>
      </c>
      <c r="I24" s="68" t="s">
        <v>21</v>
      </c>
      <c r="J24" s="68" t="s">
        <v>19</v>
      </c>
      <c r="K24" s="68"/>
      <c r="L24" s="68"/>
      <c r="M24" s="68" t="s">
        <v>21</v>
      </c>
      <c r="N24" s="68"/>
      <c r="O24" s="68"/>
      <c r="P24" s="68"/>
      <c r="Q24" s="68"/>
      <c r="R24" s="70" t="s">
        <v>21</v>
      </c>
    </row>
    <row r="25" spans="1:341" s="61" customFormat="1" ht="30" x14ac:dyDescent="0.25">
      <c r="A25" s="57" t="s">
        <v>29</v>
      </c>
      <c r="B25" s="58" t="s">
        <v>261</v>
      </c>
      <c r="C25" s="59" t="s">
        <v>262</v>
      </c>
      <c r="D25" s="60">
        <v>3479570215</v>
      </c>
      <c r="E25" s="103" t="s">
        <v>685</v>
      </c>
      <c r="F25" s="68" t="s">
        <v>21</v>
      </c>
      <c r="G25" s="68" t="s">
        <v>19</v>
      </c>
      <c r="H25" s="68" t="s">
        <v>19</v>
      </c>
      <c r="I25" s="68" t="s">
        <v>19</v>
      </c>
      <c r="J25" s="68"/>
      <c r="K25" s="68"/>
      <c r="L25" s="68"/>
      <c r="M25" s="68" t="s">
        <v>19</v>
      </c>
      <c r="N25" s="68" t="s">
        <v>19</v>
      </c>
      <c r="O25" s="68" t="s">
        <v>19</v>
      </c>
      <c r="P25" s="68" t="s">
        <v>19</v>
      </c>
      <c r="Q25" s="68" t="s">
        <v>19</v>
      </c>
      <c r="R25" s="70" t="s">
        <v>19</v>
      </c>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c r="IW25" s="47"/>
      <c r="IX25" s="47"/>
      <c r="IY25" s="47"/>
      <c r="IZ25" s="47"/>
      <c r="JA25" s="47"/>
      <c r="JB25" s="47"/>
      <c r="JC25" s="47"/>
      <c r="JD25" s="47"/>
      <c r="JE25" s="47"/>
      <c r="JF25" s="47"/>
      <c r="JG25" s="47"/>
      <c r="JH25" s="47"/>
      <c r="JI25" s="47"/>
      <c r="JJ25" s="47"/>
      <c r="JK25" s="47"/>
      <c r="JL25" s="47"/>
      <c r="JM25" s="47"/>
      <c r="JN25" s="47"/>
      <c r="JO25" s="47"/>
      <c r="JP25" s="47"/>
      <c r="JQ25" s="47"/>
      <c r="JR25" s="47"/>
      <c r="JS25" s="47"/>
      <c r="JT25" s="47"/>
      <c r="JU25" s="47"/>
      <c r="JV25" s="47"/>
      <c r="JW25" s="47"/>
      <c r="JX25" s="47"/>
      <c r="JY25" s="47"/>
      <c r="JZ25" s="47"/>
      <c r="KA25" s="47"/>
      <c r="KB25" s="47"/>
      <c r="KC25" s="47"/>
      <c r="KD25" s="47"/>
      <c r="KE25" s="47"/>
      <c r="KF25" s="47"/>
      <c r="KG25" s="47"/>
      <c r="KH25" s="47"/>
      <c r="KI25" s="47"/>
      <c r="KJ25" s="47"/>
      <c r="KK25" s="47"/>
      <c r="KL25" s="47"/>
      <c r="KM25" s="47"/>
      <c r="KN25" s="47"/>
      <c r="KO25" s="47"/>
      <c r="KP25" s="47"/>
      <c r="KQ25" s="47"/>
      <c r="KR25" s="47"/>
      <c r="KS25" s="47"/>
      <c r="KT25" s="47"/>
      <c r="KU25" s="47"/>
      <c r="KV25" s="47"/>
      <c r="KW25" s="47"/>
      <c r="KX25" s="47"/>
      <c r="KY25" s="47"/>
      <c r="KZ25" s="47"/>
      <c r="LA25" s="47"/>
      <c r="LB25" s="47"/>
      <c r="LC25" s="47"/>
      <c r="LD25" s="47"/>
      <c r="LE25" s="47"/>
      <c r="LF25" s="47"/>
      <c r="LG25" s="47"/>
      <c r="LH25" s="47"/>
      <c r="LI25" s="47"/>
      <c r="LJ25" s="47"/>
      <c r="LK25" s="47"/>
      <c r="LL25" s="47"/>
      <c r="LM25" s="47"/>
      <c r="LN25" s="47"/>
      <c r="LO25" s="47"/>
      <c r="LP25" s="47"/>
      <c r="LQ25" s="47"/>
      <c r="LR25" s="47"/>
      <c r="LS25" s="47"/>
      <c r="LT25" s="47"/>
      <c r="LU25" s="47"/>
      <c r="LV25" s="47"/>
      <c r="LW25" s="47"/>
      <c r="LX25" s="47"/>
      <c r="LY25" s="47"/>
      <c r="LZ25" s="47"/>
      <c r="MA25" s="47"/>
      <c r="MB25" s="47"/>
      <c r="MC25" s="47"/>
    </row>
    <row r="26" spans="1:341" x14ac:dyDescent="0.25">
      <c r="A26" s="62" t="s">
        <v>149</v>
      </c>
      <c r="B26" s="58" t="s">
        <v>625</v>
      </c>
      <c r="C26" s="59" t="s">
        <v>626</v>
      </c>
      <c r="D26" s="60" t="s">
        <v>627</v>
      </c>
      <c r="E26" s="103" t="s">
        <v>685</v>
      </c>
      <c r="F26" s="68"/>
      <c r="G26" s="68" t="s">
        <v>21</v>
      </c>
      <c r="H26" s="68" t="s">
        <v>21</v>
      </c>
      <c r="I26" s="68"/>
      <c r="J26" s="68"/>
      <c r="K26" s="68"/>
      <c r="L26" s="68"/>
      <c r="M26" s="68" t="s">
        <v>21</v>
      </c>
      <c r="N26" s="68"/>
      <c r="O26" s="68"/>
      <c r="P26" s="68"/>
      <c r="Q26" s="68"/>
      <c r="R26" s="70"/>
    </row>
    <row r="27" spans="1:341" s="61" customFormat="1" x14ac:dyDescent="0.25">
      <c r="A27" s="57" t="s">
        <v>30</v>
      </c>
      <c r="B27" s="58" t="s">
        <v>272</v>
      </c>
      <c r="C27" s="59" t="s">
        <v>273</v>
      </c>
      <c r="D27" s="60" t="s">
        <v>274</v>
      </c>
      <c r="E27" s="103" t="s">
        <v>685</v>
      </c>
      <c r="F27" s="68"/>
      <c r="G27" s="68" t="s">
        <v>21</v>
      </c>
      <c r="H27" s="68" t="s">
        <v>21</v>
      </c>
      <c r="I27" s="68" t="s">
        <v>21</v>
      </c>
      <c r="J27" s="68" t="s">
        <v>19</v>
      </c>
      <c r="K27" s="68"/>
      <c r="L27" s="68"/>
      <c r="M27" s="68" t="s">
        <v>21</v>
      </c>
      <c r="N27" s="68" t="s">
        <v>21</v>
      </c>
      <c r="O27" s="68" t="s">
        <v>21</v>
      </c>
      <c r="P27" s="68" t="s">
        <v>21</v>
      </c>
      <c r="Q27" s="68" t="s">
        <v>21</v>
      </c>
      <c r="R27" s="70"/>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c r="IU27" s="47"/>
      <c r="IV27" s="47"/>
      <c r="IW27" s="47"/>
      <c r="IX27" s="47"/>
      <c r="IY27" s="47"/>
      <c r="IZ27" s="47"/>
      <c r="JA27" s="47"/>
      <c r="JB27" s="47"/>
      <c r="JC27" s="47"/>
      <c r="JD27" s="47"/>
      <c r="JE27" s="47"/>
      <c r="JF27" s="47"/>
      <c r="JG27" s="47"/>
      <c r="JH27" s="47"/>
      <c r="JI27" s="47"/>
      <c r="JJ27" s="47"/>
      <c r="JK27" s="47"/>
      <c r="JL27" s="47"/>
      <c r="JM27" s="47"/>
      <c r="JN27" s="47"/>
      <c r="JO27" s="47"/>
      <c r="JP27" s="47"/>
      <c r="JQ27" s="47"/>
      <c r="JR27" s="47"/>
      <c r="JS27" s="47"/>
      <c r="JT27" s="47"/>
      <c r="JU27" s="47"/>
      <c r="JV27" s="47"/>
      <c r="JW27" s="47"/>
      <c r="JX27" s="47"/>
      <c r="JY27" s="47"/>
      <c r="JZ27" s="47"/>
      <c r="KA27" s="47"/>
      <c r="KB27" s="47"/>
      <c r="KC27" s="47"/>
      <c r="KD27" s="47"/>
      <c r="KE27" s="47"/>
      <c r="KF27" s="47"/>
      <c r="KG27" s="47"/>
      <c r="KH27" s="47"/>
      <c r="KI27" s="47"/>
      <c r="KJ27" s="47"/>
      <c r="KK27" s="47"/>
      <c r="KL27" s="47"/>
      <c r="KM27" s="47"/>
      <c r="KN27" s="47"/>
      <c r="KO27" s="47"/>
      <c r="KP27" s="47"/>
      <c r="KQ27" s="47"/>
      <c r="KR27" s="47"/>
      <c r="KS27" s="47"/>
      <c r="KT27" s="47"/>
      <c r="KU27" s="47"/>
      <c r="KV27" s="47"/>
      <c r="KW27" s="47"/>
      <c r="KX27" s="47"/>
      <c r="KY27" s="47"/>
      <c r="KZ27" s="47"/>
      <c r="LA27" s="47"/>
      <c r="LB27" s="47"/>
      <c r="LC27" s="47"/>
      <c r="LD27" s="47"/>
      <c r="LE27" s="47"/>
      <c r="LF27" s="47"/>
      <c r="LG27" s="47"/>
      <c r="LH27" s="47"/>
      <c r="LI27" s="47"/>
      <c r="LJ27" s="47"/>
      <c r="LK27" s="47"/>
      <c r="LL27" s="47"/>
      <c r="LM27" s="47"/>
      <c r="LN27" s="47"/>
      <c r="LO27" s="47"/>
      <c r="LP27" s="47"/>
      <c r="LQ27" s="47"/>
      <c r="LR27" s="47"/>
      <c r="LS27" s="47"/>
      <c r="LT27" s="47"/>
      <c r="LU27" s="47"/>
      <c r="LV27" s="47"/>
      <c r="LW27" s="47"/>
      <c r="LX27" s="47"/>
      <c r="LY27" s="47"/>
      <c r="LZ27" s="47"/>
      <c r="MA27" s="47"/>
      <c r="MB27" s="47"/>
      <c r="MC27" s="47"/>
    </row>
    <row r="28" spans="1:341" ht="39" customHeight="1" x14ac:dyDescent="0.25">
      <c r="A28" s="57" t="s">
        <v>150</v>
      </c>
      <c r="B28" s="58" t="s">
        <v>586</v>
      </c>
      <c r="C28" s="80" t="s">
        <v>587</v>
      </c>
      <c r="D28" s="60" t="s">
        <v>588</v>
      </c>
      <c r="E28" s="103" t="s">
        <v>685</v>
      </c>
      <c r="F28" s="68"/>
      <c r="G28" s="68" t="s">
        <v>19</v>
      </c>
      <c r="H28" s="68"/>
      <c r="I28" s="68" t="s">
        <v>19</v>
      </c>
      <c r="J28" s="68"/>
      <c r="K28" s="68"/>
      <c r="L28" s="68"/>
      <c r="M28" s="68"/>
      <c r="N28" s="68"/>
      <c r="O28" s="68"/>
      <c r="P28" s="68"/>
      <c r="Q28" s="68"/>
      <c r="R28" s="70"/>
    </row>
    <row r="29" spans="1:341" s="61" customFormat="1" x14ac:dyDescent="0.25">
      <c r="A29" s="57" t="s">
        <v>31</v>
      </c>
      <c r="B29" s="58" t="s">
        <v>275</v>
      </c>
      <c r="C29" s="59" t="s">
        <v>276</v>
      </c>
      <c r="D29" s="60" t="s">
        <v>277</v>
      </c>
      <c r="E29" s="103" t="s">
        <v>685</v>
      </c>
      <c r="F29" s="68"/>
      <c r="G29" s="68" t="s">
        <v>19</v>
      </c>
      <c r="H29" s="68" t="s">
        <v>19</v>
      </c>
      <c r="I29" s="68" t="s">
        <v>21</v>
      </c>
      <c r="J29" s="68"/>
      <c r="K29" s="68"/>
      <c r="L29" s="68"/>
      <c r="M29" s="68"/>
      <c r="N29" s="68"/>
      <c r="O29" s="68"/>
      <c r="P29" s="68"/>
      <c r="Q29" s="68"/>
      <c r="R29" s="70" t="s">
        <v>21</v>
      </c>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47"/>
      <c r="IT29" s="47"/>
      <c r="IU29" s="47"/>
      <c r="IV29" s="47"/>
      <c r="IW29" s="47"/>
      <c r="IX29" s="47"/>
      <c r="IY29" s="47"/>
      <c r="IZ29" s="47"/>
      <c r="JA29" s="47"/>
      <c r="JB29" s="47"/>
      <c r="JC29" s="47"/>
      <c r="JD29" s="47"/>
      <c r="JE29" s="47"/>
      <c r="JF29" s="47"/>
      <c r="JG29" s="47"/>
      <c r="JH29" s="47"/>
      <c r="JI29" s="47"/>
      <c r="JJ29" s="47"/>
      <c r="JK29" s="47"/>
      <c r="JL29" s="47"/>
      <c r="JM29" s="47"/>
      <c r="JN29" s="47"/>
      <c r="JO29" s="47"/>
      <c r="JP29" s="47"/>
      <c r="JQ29" s="47"/>
      <c r="JR29" s="47"/>
      <c r="JS29" s="47"/>
      <c r="JT29" s="47"/>
      <c r="JU29" s="47"/>
      <c r="JV29" s="47"/>
      <c r="JW29" s="47"/>
      <c r="JX29" s="47"/>
      <c r="JY29" s="47"/>
      <c r="JZ29" s="47"/>
      <c r="KA29" s="47"/>
      <c r="KB29" s="47"/>
      <c r="KC29" s="47"/>
      <c r="KD29" s="47"/>
      <c r="KE29" s="47"/>
      <c r="KF29" s="47"/>
      <c r="KG29" s="47"/>
      <c r="KH29" s="47"/>
      <c r="KI29" s="47"/>
      <c r="KJ29" s="47"/>
      <c r="KK29" s="47"/>
      <c r="KL29" s="47"/>
      <c r="KM29" s="47"/>
      <c r="KN29" s="47"/>
      <c r="KO29" s="47"/>
      <c r="KP29" s="47"/>
      <c r="KQ29" s="47"/>
      <c r="KR29" s="47"/>
      <c r="KS29" s="47"/>
      <c r="KT29" s="47"/>
      <c r="KU29" s="47"/>
      <c r="KV29" s="47"/>
      <c r="KW29" s="47"/>
      <c r="KX29" s="47"/>
      <c r="KY29" s="47"/>
      <c r="KZ29" s="47"/>
      <c r="LA29" s="47"/>
      <c r="LB29" s="47"/>
      <c r="LC29" s="47"/>
      <c r="LD29" s="47"/>
      <c r="LE29" s="47"/>
      <c r="LF29" s="47"/>
      <c r="LG29" s="47"/>
      <c r="LH29" s="47"/>
      <c r="LI29" s="47"/>
      <c r="LJ29" s="47"/>
      <c r="LK29" s="47"/>
      <c r="LL29" s="47"/>
      <c r="LM29" s="47"/>
      <c r="LN29" s="47"/>
      <c r="LO29" s="47"/>
      <c r="LP29" s="47"/>
      <c r="LQ29" s="47"/>
      <c r="LR29" s="47"/>
      <c r="LS29" s="47"/>
      <c r="LT29" s="47"/>
      <c r="LU29" s="47"/>
      <c r="LV29" s="47"/>
      <c r="LW29" s="47"/>
      <c r="LX29" s="47"/>
      <c r="LY29" s="47"/>
      <c r="LZ29" s="47"/>
      <c r="MA29" s="47"/>
      <c r="MB29" s="47"/>
      <c r="MC29" s="47"/>
    </row>
    <row r="30" spans="1:341" x14ac:dyDescent="0.25">
      <c r="A30" s="57" t="s">
        <v>32</v>
      </c>
      <c r="B30" s="58" t="s">
        <v>278</v>
      </c>
      <c r="C30" s="59" t="s">
        <v>279</v>
      </c>
      <c r="D30" s="60" t="s">
        <v>280</v>
      </c>
      <c r="E30" s="103" t="s">
        <v>685</v>
      </c>
      <c r="F30" s="68" t="s">
        <v>21</v>
      </c>
      <c r="G30" s="68" t="s">
        <v>19</v>
      </c>
      <c r="H30" s="68" t="s">
        <v>19</v>
      </c>
      <c r="I30" s="68" t="s">
        <v>19</v>
      </c>
      <c r="J30" s="68" t="s">
        <v>19</v>
      </c>
      <c r="K30" s="68" t="s">
        <v>27</v>
      </c>
      <c r="L30" s="68"/>
      <c r="M30" s="68" t="s">
        <v>19</v>
      </c>
      <c r="N30" s="68" t="s">
        <v>19</v>
      </c>
      <c r="O30" s="68" t="s">
        <v>19</v>
      </c>
      <c r="P30" s="68" t="s">
        <v>19</v>
      </c>
      <c r="Q30" s="68" t="s">
        <v>19</v>
      </c>
      <c r="R30" s="70" t="s">
        <v>19</v>
      </c>
    </row>
    <row r="31" spans="1:341" s="61" customFormat="1" ht="30" x14ac:dyDescent="0.25">
      <c r="A31" s="57" t="s">
        <v>151</v>
      </c>
      <c r="B31" s="58" t="s">
        <v>632</v>
      </c>
      <c r="C31" s="59" t="s">
        <v>633</v>
      </c>
      <c r="D31" s="60">
        <v>2125536779</v>
      </c>
      <c r="E31" s="103" t="s">
        <v>685</v>
      </c>
      <c r="F31" s="68" t="s">
        <v>19</v>
      </c>
      <c r="G31" s="68" t="s">
        <v>19</v>
      </c>
      <c r="H31" s="68"/>
      <c r="I31" s="68" t="s">
        <v>19</v>
      </c>
      <c r="J31" s="68" t="s">
        <v>19</v>
      </c>
      <c r="K31" s="68"/>
      <c r="L31" s="68"/>
      <c r="M31" s="68" t="s">
        <v>19</v>
      </c>
      <c r="N31" s="68" t="s">
        <v>19</v>
      </c>
      <c r="O31" s="68" t="s">
        <v>19</v>
      </c>
      <c r="P31" s="68" t="s">
        <v>19</v>
      </c>
      <c r="Q31" s="68" t="s">
        <v>19</v>
      </c>
      <c r="R31" s="70" t="s">
        <v>19</v>
      </c>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c r="IW31" s="47"/>
      <c r="IX31" s="47"/>
      <c r="IY31" s="47"/>
      <c r="IZ31" s="47"/>
      <c r="JA31" s="47"/>
      <c r="JB31" s="47"/>
      <c r="JC31" s="47"/>
      <c r="JD31" s="47"/>
      <c r="JE31" s="47"/>
      <c r="JF31" s="47"/>
      <c r="JG31" s="47"/>
      <c r="JH31" s="47"/>
      <c r="JI31" s="47"/>
      <c r="JJ31" s="47"/>
      <c r="JK31" s="47"/>
      <c r="JL31" s="47"/>
      <c r="JM31" s="47"/>
      <c r="JN31" s="47"/>
      <c r="JO31" s="47"/>
      <c r="JP31" s="47"/>
      <c r="JQ31" s="47"/>
      <c r="JR31" s="47"/>
      <c r="JS31" s="47"/>
      <c r="JT31" s="47"/>
      <c r="JU31" s="47"/>
      <c r="JV31" s="47"/>
      <c r="JW31" s="47"/>
      <c r="JX31" s="47"/>
      <c r="JY31" s="47"/>
      <c r="JZ31" s="47"/>
      <c r="KA31" s="47"/>
      <c r="KB31" s="47"/>
      <c r="KC31" s="47"/>
      <c r="KD31" s="47"/>
      <c r="KE31" s="47"/>
      <c r="KF31" s="47"/>
      <c r="KG31" s="47"/>
      <c r="KH31" s="47"/>
      <c r="KI31" s="47"/>
      <c r="KJ31" s="47"/>
      <c r="KK31" s="47"/>
      <c r="KL31" s="47"/>
      <c r="KM31" s="47"/>
      <c r="KN31" s="47"/>
      <c r="KO31" s="47"/>
      <c r="KP31" s="47"/>
      <c r="KQ31" s="47"/>
      <c r="KR31" s="47"/>
      <c r="KS31" s="47"/>
      <c r="KT31" s="47"/>
      <c r="KU31" s="47"/>
      <c r="KV31" s="47"/>
      <c r="KW31" s="47"/>
      <c r="KX31" s="47"/>
      <c r="KY31" s="47"/>
      <c r="KZ31" s="47"/>
      <c r="LA31" s="47"/>
      <c r="LB31" s="47"/>
      <c r="LC31" s="47"/>
      <c r="LD31" s="47"/>
      <c r="LE31" s="47"/>
      <c r="LF31" s="47"/>
      <c r="LG31" s="47"/>
      <c r="LH31" s="47"/>
      <c r="LI31" s="47"/>
      <c r="LJ31" s="47"/>
      <c r="LK31" s="47"/>
      <c r="LL31" s="47"/>
      <c r="LM31" s="47"/>
      <c r="LN31" s="47"/>
      <c r="LO31" s="47"/>
      <c r="LP31" s="47"/>
      <c r="LQ31" s="47"/>
      <c r="LR31" s="47"/>
      <c r="LS31" s="47"/>
      <c r="LT31" s="47"/>
      <c r="LU31" s="47"/>
      <c r="LV31" s="47"/>
      <c r="LW31" s="47"/>
      <c r="LX31" s="47"/>
      <c r="LY31" s="47"/>
      <c r="LZ31" s="47"/>
      <c r="MA31" s="47"/>
      <c r="MB31" s="47"/>
      <c r="MC31" s="47"/>
    </row>
    <row r="32" spans="1:341" s="61" customFormat="1" x14ac:dyDescent="0.25">
      <c r="A32" s="57" t="s">
        <v>33</v>
      </c>
      <c r="B32" s="58" t="s">
        <v>281</v>
      </c>
      <c r="C32" s="59" t="s">
        <v>282</v>
      </c>
      <c r="D32" s="60" t="s">
        <v>283</v>
      </c>
      <c r="E32" s="103" t="s">
        <v>685</v>
      </c>
      <c r="F32" s="68"/>
      <c r="G32" s="68"/>
      <c r="H32" s="68"/>
      <c r="I32" s="68" t="s">
        <v>19</v>
      </c>
      <c r="J32" s="68"/>
      <c r="K32" s="68"/>
      <c r="L32" s="68"/>
      <c r="M32" s="68" t="s">
        <v>19</v>
      </c>
      <c r="N32" s="68" t="s">
        <v>19</v>
      </c>
      <c r="O32" s="68" t="s">
        <v>19</v>
      </c>
      <c r="P32" s="68" t="s">
        <v>19</v>
      </c>
      <c r="Q32" s="68" t="s">
        <v>19</v>
      </c>
      <c r="R32" s="70"/>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c r="IQ32" s="47"/>
      <c r="IR32" s="47"/>
      <c r="IS32" s="47"/>
      <c r="IT32" s="47"/>
      <c r="IU32" s="47"/>
      <c r="IV32" s="47"/>
      <c r="IW32" s="47"/>
      <c r="IX32" s="47"/>
      <c r="IY32" s="47"/>
      <c r="IZ32" s="47"/>
      <c r="JA32" s="47"/>
      <c r="JB32" s="47"/>
      <c r="JC32" s="47"/>
      <c r="JD32" s="47"/>
      <c r="JE32" s="47"/>
      <c r="JF32" s="47"/>
      <c r="JG32" s="47"/>
      <c r="JH32" s="47"/>
      <c r="JI32" s="47"/>
      <c r="JJ32" s="47"/>
      <c r="JK32" s="47"/>
      <c r="JL32" s="47"/>
      <c r="JM32" s="47"/>
      <c r="JN32" s="47"/>
      <c r="JO32" s="47"/>
      <c r="JP32" s="47"/>
      <c r="JQ32" s="47"/>
      <c r="JR32" s="47"/>
      <c r="JS32" s="47"/>
      <c r="JT32" s="47"/>
      <c r="JU32" s="47"/>
      <c r="JV32" s="47"/>
      <c r="JW32" s="47"/>
      <c r="JX32" s="47"/>
      <c r="JY32" s="47"/>
      <c r="JZ32" s="47"/>
      <c r="KA32" s="47"/>
      <c r="KB32" s="47"/>
      <c r="KC32" s="47"/>
      <c r="KD32" s="47"/>
      <c r="KE32" s="47"/>
      <c r="KF32" s="47"/>
      <c r="KG32" s="47"/>
      <c r="KH32" s="47"/>
      <c r="KI32" s="47"/>
      <c r="KJ32" s="47"/>
      <c r="KK32" s="47"/>
      <c r="KL32" s="47"/>
      <c r="KM32" s="47"/>
      <c r="KN32" s="47"/>
      <c r="KO32" s="47"/>
      <c r="KP32" s="47"/>
      <c r="KQ32" s="47"/>
      <c r="KR32" s="47"/>
      <c r="KS32" s="47"/>
      <c r="KT32" s="47"/>
      <c r="KU32" s="47"/>
      <c r="KV32" s="47"/>
      <c r="KW32" s="47"/>
      <c r="KX32" s="47"/>
      <c r="KY32" s="47"/>
      <c r="KZ32" s="47"/>
      <c r="LA32" s="47"/>
      <c r="LB32" s="47"/>
      <c r="LC32" s="47"/>
      <c r="LD32" s="47"/>
      <c r="LE32" s="47"/>
      <c r="LF32" s="47"/>
      <c r="LG32" s="47"/>
      <c r="LH32" s="47"/>
      <c r="LI32" s="47"/>
      <c r="LJ32" s="47"/>
      <c r="LK32" s="47"/>
      <c r="LL32" s="47"/>
      <c r="LM32" s="47"/>
      <c r="LN32" s="47"/>
      <c r="LO32" s="47"/>
      <c r="LP32" s="47"/>
      <c r="LQ32" s="47"/>
      <c r="LR32" s="47"/>
      <c r="LS32" s="47"/>
      <c r="LT32" s="47"/>
      <c r="LU32" s="47"/>
      <c r="LV32" s="47"/>
      <c r="LW32" s="47"/>
      <c r="LX32" s="47"/>
      <c r="LY32" s="47"/>
      <c r="LZ32" s="47"/>
      <c r="MA32" s="47"/>
      <c r="MB32" s="47"/>
      <c r="MC32" s="47"/>
    </row>
    <row r="33" spans="1:341" x14ac:dyDescent="0.25">
      <c r="A33" s="57" t="s">
        <v>152</v>
      </c>
      <c r="B33" s="58" t="s">
        <v>589</v>
      </c>
      <c r="C33" s="59" t="s">
        <v>590</v>
      </c>
      <c r="D33" s="60" t="s">
        <v>591</v>
      </c>
      <c r="E33" s="103" t="s">
        <v>685</v>
      </c>
      <c r="F33" s="68"/>
      <c r="G33" s="68"/>
      <c r="H33" s="68"/>
      <c r="I33" s="68" t="s">
        <v>19</v>
      </c>
      <c r="J33" s="68"/>
      <c r="K33" s="68"/>
      <c r="L33" s="68"/>
      <c r="M33" s="68" t="s">
        <v>19</v>
      </c>
      <c r="N33" s="68"/>
      <c r="O33" s="68"/>
      <c r="P33" s="68"/>
      <c r="Q33" s="68"/>
      <c r="R33" s="70" t="s">
        <v>19</v>
      </c>
    </row>
    <row r="34" spans="1:341" s="61" customFormat="1" x14ac:dyDescent="0.25">
      <c r="A34" s="57" t="s">
        <v>34</v>
      </c>
      <c r="B34" s="58" t="s">
        <v>284</v>
      </c>
      <c r="C34" s="59" t="s">
        <v>285</v>
      </c>
      <c r="D34" s="60" t="s">
        <v>286</v>
      </c>
      <c r="E34" s="103" t="s">
        <v>685</v>
      </c>
      <c r="F34" s="68" t="s">
        <v>21</v>
      </c>
      <c r="G34" s="68" t="s">
        <v>21</v>
      </c>
      <c r="H34" s="68" t="s">
        <v>21</v>
      </c>
      <c r="I34" s="68" t="s">
        <v>21</v>
      </c>
      <c r="J34" s="68" t="s">
        <v>19</v>
      </c>
      <c r="K34" s="68"/>
      <c r="L34" s="68"/>
      <c r="M34" s="68" t="s">
        <v>19</v>
      </c>
      <c r="N34" s="68"/>
      <c r="O34" s="68" t="s">
        <v>19</v>
      </c>
      <c r="P34" s="68" t="s">
        <v>19</v>
      </c>
      <c r="Q34" s="68" t="s">
        <v>19</v>
      </c>
      <c r="R34" s="70" t="s">
        <v>21</v>
      </c>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c r="IL34" s="47"/>
      <c r="IM34" s="47"/>
      <c r="IN34" s="47"/>
      <c r="IO34" s="47"/>
      <c r="IP34" s="47"/>
      <c r="IQ34" s="47"/>
      <c r="IR34" s="47"/>
      <c r="IS34" s="47"/>
      <c r="IT34" s="47"/>
      <c r="IU34" s="47"/>
      <c r="IV34" s="47"/>
      <c r="IW34" s="47"/>
      <c r="IX34" s="47"/>
      <c r="IY34" s="47"/>
      <c r="IZ34" s="47"/>
      <c r="JA34" s="47"/>
      <c r="JB34" s="47"/>
      <c r="JC34" s="47"/>
      <c r="JD34" s="47"/>
      <c r="JE34" s="47"/>
      <c r="JF34" s="47"/>
      <c r="JG34" s="47"/>
      <c r="JH34" s="47"/>
      <c r="JI34" s="47"/>
      <c r="JJ34" s="47"/>
      <c r="JK34" s="47"/>
      <c r="JL34" s="47"/>
      <c r="JM34" s="47"/>
      <c r="JN34" s="47"/>
      <c r="JO34" s="47"/>
      <c r="JP34" s="47"/>
      <c r="JQ34" s="47"/>
      <c r="JR34" s="47"/>
      <c r="JS34" s="47"/>
      <c r="JT34" s="47"/>
      <c r="JU34" s="47"/>
      <c r="JV34" s="47"/>
      <c r="JW34" s="47"/>
      <c r="JX34" s="47"/>
      <c r="JY34" s="47"/>
      <c r="JZ34" s="47"/>
      <c r="KA34" s="47"/>
      <c r="KB34" s="47"/>
      <c r="KC34" s="47"/>
      <c r="KD34" s="47"/>
      <c r="KE34" s="47"/>
      <c r="KF34" s="47"/>
      <c r="KG34" s="47"/>
      <c r="KH34" s="47"/>
      <c r="KI34" s="47"/>
      <c r="KJ34" s="47"/>
      <c r="KK34" s="47"/>
      <c r="KL34" s="47"/>
      <c r="KM34" s="47"/>
      <c r="KN34" s="47"/>
      <c r="KO34" s="47"/>
      <c r="KP34" s="47"/>
      <c r="KQ34" s="47"/>
      <c r="KR34" s="47"/>
      <c r="KS34" s="47"/>
      <c r="KT34" s="47"/>
      <c r="KU34" s="47"/>
      <c r="KV34" s="47"/>
      <c r="KW34" s="47"/>
      <c r="KX34" s="47"/>
      <c r="KY34" s="47"/>
      <c r="KZ34" s="47"/>
      <c r="LA34" s="47"/>
      <c r="LB34" s="47"/>
      <c r="LC34" s="47"/>
      <c r="LD34" s="47"/>
      <c r="LE34" s="47"/>
      <c r="LF34" s="47"/>
      <c r="LG34" s="47"/>
      <c r="LH34" s="47"/>
      <c r="LI34" s="47"/>
      <c r="LJ34" s="47"/>
      <c r="LK34" s="47"/>
      <c r="LL34" s="47"/>
      <c r="LM34" s="47"/>
      <c r="LN34" s="47"/>
      <c r="LO34" s="47"/>
      <c r="LP34" s="47"/>
      <c r="LQ34" s="47"/>
      <c r="LR34" s="47"/>
      <c r="LS34" s="47"/>
      <c r="LT34" s="47"/>
      <c r="LU34" s="47"/>
      <c r="LV34" s="47"/>
      <c r="LW34" s="47"/>
      <c r="LX34" s="47"/>
      <c r="LY34" s="47"/>
      <c r="LZ34" s="47"/>
      <c r="MA34" s="47"/>
      <c r="MB34" s="47"/>
      <c r="MC34" s="47"/>
    </row>
    <row r="35" spans="1:341" x14ac:dyDescent="0.25">
      <c r="A35" s="57" t="s">
        <v>35</v>
      </c>
      <c r="B35" s="58" t="s">
        <v>287</v>
      </c>
      <c r="C35" s="59" t="s">
        <v>288</v>
      </c>
      <c r="D35" s="60" t="s">
        <v>289</v>
      </c>
      <c r="E35" s="103" t="s">
        <v>685</v>
      </c>
      <c r="F35" s="68" t="s">
        <v>21</v>
      </c>
      <c r="G35" s="68" t="s">
        <v>21</v>
      </c>
      <c r="H35" s="68" t="s">
        <v>21</v>
      </c>
      <c r="I35" s="68" t="s">
        <v>21</v>
      </c>
      <c r="J35" s="68" t="s">
        <v>19</v>
      </c>
      <c r="K35" s="68" t="s">
        <v>19</v>
      </c>
      <c r="L35" s="68" t="s">
        <v>21</v>
      </c>
      <c r="M35" s="68" t="s">
        <v>19</v>
      </c>
      <c r="N35" s="68"/>
      <c r="O35" s="68" t="s">
        <v>19</v>
      </c>
      <c r="P35" s="68" t="s">
        <v>19</v>
      </c>
      <c r="Q35" s="68" t="s">
        <v>19</v>
      </c>
      <c r="R35" s="70" t="s">
        <v>21</v>
      </c>
    </row>
    <row r="36" spans="1:341" s="61" customFormat="1" x14ac:dyDescent="0.25">
      <c r="A36" s="57" t="s">
        <v>153</v>
      </c>
      <c r="B36" s="58" t="s">
        <v>641</v>
      </c>
      <c r="C36" s="59" t="s">
        <v>640</v>
      </c>
      <c r="D36" s="60" t="s">
        <v>642</v>
      </c>
      <c r="E36" s="103" t="s">
        <v>685</v>
      </c>
      <c r="F36" s="68"/>
      <c r="G36" s="68"/>
      <c r="H36" s="68"/>
      <c r="I36" s="68" t="s">
        <v>21</v>
      </c>
      <c r="J36" s="68" t="s">
        <v>19</v>
      </c>
      <c r="K36" s="68"/>
      <c r="L36" s="68"/>
      <c r="M36" s="68"/>
      <c r="N36" s="68"/>
      <c r="O36" s="68"/>
      <c r="P36" s="68"/>
      <c r="Q36" s="68"/>
      <c r="R36" s="70" t="s">
        <v>21</v>
      </c>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c r="IQ36" s="47"/>
      <c r="IR36" s="47"/>
      <c r="IS36" s="47"/>
      <c r="IT36" s="47"/>
      <c r="IU36" s="47"/>
      <c r="IV36" s="47"/>
      <c r="IW36" s="47"/>
      <c r="IX36" s="47"/>
      <c r="IY36" s="47"/>
      <c r="IZ36" s="47"/>
      <c r="JA36" s="47"/>
      <c r="JB36" s="47"/>
      <c r="JC36" s="47"/>
      <c r="JD36" s="47"/>
      <c r="JE36" s="47"/>
      <c r="JF36" s="47"/>
      <c r="JG36" s="47"/>
      <c r="JH36" s="47"/>
      <c r="JI36" s="47"/>
      <c r="JJ36" s="47"/>
      <c r="JK36" s="47"/>
      <c r="JL36" s="47"/>
      <c r="JM36" s="47"/>
      <c r="JN36" s="47"/>
      <c r="JO36" s="47"/>
      <c r="JP36" s="47"/>
      <c r="JQ36" s="47"/>
      <c r="JR36" s="47"/>
      <c r="JS36" s="47"/>
      <c r="JT36" s="47"/>
      <c r="JU36" s="47"/>
      <c r="JV36" s="47"/>
      <c r="JW36" s="47"/>
      <c r="JX36" s="47"/>
      <c r="JY36" s="47"/>
      <c r="JZ36" s="47"/>
      <c r="KA36" s="47"/>
      <c r="KB36" s="47"/>
      <c r="KC36" s="47"/>
      <c r="KD36" s="47"/>
      <c r="KE36" s="47"/>
      <c r="KF36" s="47"/>
      <c r="KG36" s="47"/>
      <c r="KH36" s="47"/>
      <c r="KI36" s="47"/>
      <c r="KJ36" s="47"/>
      <c r="KK36" s="47"/>
      <c r="KL36" s="47"/>
      <c r="KM36" s="47"/>
      <c r="KN36" s="47"/>
      <c r="KO36" s="47"/>
      <c r="KP36" s="47"/>
      <c r="KQ36" s="47"/>
      <c r="KR36" s="47"/>
      <c r="KS36" s="47"/>
      <c r="KT36" s="47"/>
      <c r="KU36" s="47"/>
      <c r="KV36" s="47"/>
      <c r="KW36" s="47"/>
      <c r="KX36" s="47"/>
      <c r="KY36" s="47"/>
      <c r="KZ36" s="47"/>
      <c r="LA36" s="47"/>
      <c r="LB36" s="47"/>
      <c r="LC36" s="47"/>
      <c r="LD36" s="47"/>
      <c r="LE36" s="47"/>
      <c r="LF36" s="47"/>
      <c r="LG36" s="47"/>
      <c r="LH36" s="47"/>
      <c r="LI36" s="47"/>
      <c r="LJ36" s="47"/>
      <c r="LK36" s="47"/>
      <c r="LL36" s="47"/>
      <c r="LM36" s="47"/>
      <c r="LN36" s="47"/>
      <c r="LO36" s="47"/>
      <c r="LP36" s="47"/>
      <c r="LQ36" s="47"/>
      <c r="LR36" s="47"/>
      <c r="LS36" s="47"/>
      <c r="LT36" s="47"/>
      <c r="LU36" s="47"/>
      <c r="LV36" s="47"/>
      <c r="LW36" s="47"/>
      <c r="LX36" s="47"/>
      <c r="LY36" s="47"/>
      <c r="LZ36" s="47"/>
      <c r="MA36" s="47"/>
      <c r="MB36" s="47"/>
      <c r="MC36" s="47"/>
    </row>
    <row r="37" spans="1:341" s="61" customFormat="1" ht="29.25" x14ac:dyDescent="0.25">
      <c r="A37" s="57" t="s">
        <v>155</v>
      </c>
      <c r="B37" s="58" t="s">
        <v>634</v>
      </c>
      <c r="C37" s="80" t="s">
        <v>635</v>
      </c>
      <c r="D37" s="60" t="s">
        <v>636</v>
      </c>
      <c r="E37" s="103" t="s">
        <v>685</v>
      </c>
      <c r="F37" s="68" t="s">
        <v>19</v>
      </c>
      <c r="G37" s="68"/>
      <c r="H37" s="68" t="s">
        <v>21</v>
      </c>
      <c r="I37" s="68" t="s">
        <v>21</v>
      </c>
      <c r="J37" s="68"/>
      <c r="K37" s="68"/>
      <c r="L37" s="68"/>
      <c r="M37" s="68" t="s">
        <v>21</v>
      </c>
      <c r="N37" s="68"/>
      <c r="O37" s="68" t="s">
        <v>21</v>
      </c>
      <c r="P37" s="68" t="s">
        <v>21</v>
      </c>
      <c r="Q37" s="68"/>
      <c r="R37" s="70" t="s">
        <v>21</v>
      </c>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c r="IG37" s="47"/>
      <c r="IH37" s="47"/>
      <c r="II37" s="47"/>
      <c r="IJ37" s="47"/>
      <c r="IK37" s="47"/>
      <c r="IL37" s="47"/>
      <c r="IM37" s="47"/>
      <c r="IN37" s="47"/>
      <c r="IO37" s="47"/>
      <c r="IP37" s="47"/>
      <c r="IQ37" s="47"/>
      <c r="IR37" s="47"/>
      <c r="IS37" s="47"/>
      <c r="IT37" s="47"/>
      <c r="IU37" s="47"/>
      <c r="IV37" s="47"/>
      <c r="IW37" s="47"/>
      <c r="IX37" s="47"/>
      <c r="IY37" s="47"/>
      <c r="IZ37" s="47"/>
      <c r="JA37" s="47"/>
      <c r="JB37" s="47"/>
      <c r="JC37" s="47"/>
      <c r="JD37" s="47"/>
      <c r="JE37" s="47"/>
      <c r="JF37" s="47"/>
      <c r="JG37" s="47"/>
      <c r="JH37" s="47"/>
      <c r="JI37" s="47"/>
      <c r="JJ37" s="47"/>
      <c r="JK37" s="47"/>
      <c r="JL37" s="47"/>
      <c r="JM37" s="47"/>
      <c r="JN37" s="47"/>
      <c r="JO37" s="47"/>
      <c r="JP37" s="47"/>
      <c r="JQ37" s="47"/>
      <c r="JR37" s="47"/>
      <c r="JS37" s="47"/>
      <c r="JT37" s="47"/>
      <c r="JU37" s="47"/>
      <c r="JV37" s="47"/>
      <c r="JW37" s="47"/>
      <c r="JX37" s="47"/>
      <c r="JY37" s="47"/>
      <c r="JZ37" s="47"/>
      <c r="KA37" s="47"/>
      <c r="KB37" s="47"/>
      <c r="KC37" s="47"/>
      <c r="KD37" s="47"/>
      <c r="KE37" s="47"/>
      <c r="KF37" s="47"/>
      <c r="KG37" s="47"/>
      <c r="KH37" s="47"/>
      <c r="KI37" s="47"/>
      <c r="KJ37" s="47"/>
      <c r="KK37" s="47"/>
      <c r="KL37" s="47"/>
      <c r="KM37" s="47"/>
      <c r="KN37" s="47"/>
      <c r="KO37" s="47"/>
      <c r="KP37" s="47"/>
      <c r="KQ37" s="47"/>
      <c r="KR37" s="47"/>
      <c r="KS37" s="47"/>
      <c r="KT37" s="47"/>
      <c r="KU37" s="47"/>
      <c r="KV37" s="47"/>
      <c r="KW37" s="47"/>
      <c r="KX37" s="47"/>
      <c r="KY37" s="47"/>
      <c r="KZ37" s="47"/>
      <c r="LA37" s="47"/>
      <c r="LB37" s="47"/>
      <c r="LC37" s="47"/>
      <c r="LD37" s="47"/>
      <c r="LE37" s="47"/>
      <c r="LF37" s="47"/>
      <c r="LG37" s="47"/>
      <c r="LH37" s="47"/>
      <c r="LI37" s="47"/>
      <c r="LJ37" s="47"/>
      <c r="LK37" s="47"/>
      <c r="LL37" s="47"/>
      <c r="LM37" s="47"/>
      <c r="LN37" s="47"/>
      <c r="LO37" s="47"/>
      <c r="LP37" s="47"/>
      <c r="LQ37" s="47"/>
      <c r="LR37" s="47"/>
      <c r="LS37" s="47"/>
      <c r="LT37" s="47"/>
      <c r="LU37" s="47"/>
      <c r="LV37" s="47"/>
      <c r="LW37" s="47"/>
      <c r="LX37" s="47"/>
      <c r="LY37" s="47"/>
      <c r="LZ37" s="47"/>
      <c r="MA37" s="47"/>
      <c r="MB37" s="47"/>
      <c r="MC37" s="47"/>
    </row>
    <row r="38" spans="1:341" x14ac:dyDescent="0.25">
      <c r="A38" s="57" t="s">
        <v>36</v>
      </c>
      <c r="B38" s="58" t="s">
        <v>37</v>
      </c>
      <c r="C38" s="59" t="s">
        <v>290</v>
      </c>
      <c r="D38" s="60" t="s">
        <v>291</v>
      </c>
      <c r="E38" s="103" t="s">
        <v>685</v>
      </c>
      <c r="F38" s="68"/>
      <c r="G38" s="68"/>
      <c r="H38" s="68"/>
      <c r="I38" s="68"/>
      <c r="J38" s="68"/>
      <c r="K38" s="68"/>
      <c r="L38" s="68"/>
      <c r="M38" s="68" t="s">
        <v>21</v>
      </c>
      <c r="N38" s="68" t="s">
        <v>19</v>
      </c>
      <c r="O38" s="68" t="s">
        <v>21</v>
      </c>
      <c r="P38" s="68" t="s">
        <v>21</v>
      </c>
      <c r="Q38" s="68"/>
      <c r="R38" s="70" t="s">
        <v>21</v>
      </c>
    </row>
    <row r="39" spans="1:341" ht="29.25" x14ac:dyDescent="0.25">
      <c r="A39" s="57" t="s">
        <v>156</v>
      </c>
      <c r="B39" s="58" t="s">
        <v>157</v>
      </c>
      <c r="C39" s="59" t="s">
        <v>578</v>
      </c>
      <c r="D39" s="60">
        <v>9175002906</v>
      </c>
      <c r="E39" s="103" t="s">
        <v>685</v>
      </c>
      <c r="F39" s="68"/>
      <c r="G39" s="68" t="s">
        <v>21</v>
      </c>
      <c r="H39" s="68" t="s">
        <v>21</v>
      </c>
      <c r="I39" s="68"/>
      <c r="J39" s="68" t="s">
        <v>19</v>
      </c>
      <c r="K39" s="68" t="s">
        <v>21</v>
      </c>
      <c r="L39" s="68"/>
      <c r="M39" s="68" t="s">
        <v>21</v>
      </c>
      <c r="N39" s="68" t="s">
        <v>21</v>
      </c>
      <c r="O39" s="68"/>
      <c r="P39" s="68"/>
      <c r="Q39" s="68"/>
      <c r="R39" s="70" t="s">
        <v>21</v>
      </c>
    </row>
    <row r="40" spans="1:341" s="61" customFormat="1" x14ac:dyDescent="0.25">
      <c r="A40" s="57" t="s">
        <v>158</v>
      </c>
      <c r="B40" s="58" t="s">
        <v>622</v>
      </c>
      <c r="C40" s="59" t="s">
        <v>623</v>
      </c>
      <c r="D40" s="60" t="s">
        <v>624</v>
      </c>
      <c r="E40" s="103" t="s">
        <v>685</v>
      </c>
      <c r="F40" s="68"/>
      <c r="G40" s="68" t="s">
        <v>19</v>
      </c>
      <c r="H40" s="68" t="s">
        <v>19</v>
      </c>
      <c r="I40" s="68" t="s">
        <v>19</v>
      </c>
      <c r="J40" s="68"/>
      <c r="K40" s="68" t="s">
        <v>19</v>
      </c>
      <c r="L40" s="68" t="s">
        <v>19</v>
      </c>
      <c r="M40" s="68" t="s">
        <v>19</v>
      </c>
      <c r="N40" s="68"/>
      <c r="O40" s="68" t="s">
        <v>19</v>
      </c>
      <c r="P40" s="68" t="s">
        <v>19</v>
      </c>
      <c r="Q40" s="68"/>
      <c r="R40" s="70" t="s">
        <v>19</v>
      </c>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c r="HI40" s="47"/>
      <c r="HJ40" s="47"/>
      <c r="HK40" s="47"/>
      <c r="HL40" s="47"/>
      <c r="HM40" s="47"/>
      <c r="HN40" s="47"/>
      <c r="HO40" s="47"/>
      <c r="HP40" s="47"/>
      <c r="HQ40" s="47"/>
      <c r="HR40" s="47"/>
      <c r="HS40" s="47"/>
      <c r="HT40" s="47"/>
      <c r="HU40" s="47"/>
      <c r="HV40" s="47"/>
      <c r="HW40" s="47"/>
      <c r="HX40" s="47"/>
      <c r="HY40" s="47"/>
      <c r="HZ40" s="47"/>
      <c r="IA40" s="47"/>
      <c r="IB40" s="47"/>
      <c r="IC40" s="47"/>
      <c r="ID40" s="47"/>
      <c r="IE40" s="47"/>
      <c r="IF40" s="47"/>
      <c r="IG40" s="47"/>
      <c r="IH40" s="47"/>
      <c r="II40" s="47"/>
      <c r="IJ40" s="47"/>
      <c r="IK40" s="47"/>
      <c r="IL40" s="47"/>
      <c r="IM40" s="47"/>
      <c r="IN40" s="47"/>
      <c r="IO40" s="47"/>
      <c r="IP40" s="47"/>
      <c r="IQ40" s="47"/>
      <c r="IR40" s="47"/>
      <c r="IS40" s="47"/>
      <c r="IT40" s="47"/>
      <c r="IU40" s="47"/>
      <c r="IV40" s="47"/>
      <c r="IW40" s="47"/>
      <c r="IX40" s="47"/>
      <c r="IY40" s="47"/>
      <c r="IZ40" s="47"/>
      <c r="JA40" s="47"/>
      <c r="JB40" s="47"/>
      <c r="JC40" s="47"/>
      <c r="JD40" s="47"/>
      <c r="JE40" s="47"/>
      <c r="JF40" s="47"/>
      <c r="JG40" s="47"/>
      <c r="JH40" s="47"/>
      <c r="JI40" s="47"/>
      <c r="JJ40" s="47"/>
      <c r="JK40" s="47"/>
      <c r="JL40" s="47"/>
      <c r="JM40" s="47"/>
      <c r="JN40" s="47"/>
      <c r="JO40" s="47"/>
      <c r="JP40" s="47"/>
      <c r="JQ40" s="47"/>
      <c r="JR40" s="47"/>
      <c r="JS40" s="47"/>
      <c r="JT40" s="47"/>
      <c r="JU40" s="47"/>
      <c r="JV40" s="47"/>
      <c r="JW40" s="47"/>
      <c r="JX40" s="47"/>
      <c r="JY40" s="47"/>
      <c r="JZ40" s="47"/>
      <c r="KA40" s="47"/>
      <c r="KB40" s="47"/>
      <c r="KC40" s="47"/>
      <c r="KD40" s="47"/>
      <c r="KE40" s="47"/>
      <c r="KF40" s="47"/>
      <c r="KG40" s="47"/>
      <c r="KH40" s="47"/>
      <c r="KI40" s="47"/>
      <c r="KJ40" s="47"/>
      <c r="KK40" s="47"/>
      <c r="KL40" s="47"/>
      <c r="KM40" s="47"/>
      <c r="KN40" s="47"/>
      <c r="KO40" s="47"/>
      <c r="KP40" s="47"/>
      <c r="KQ40" s="47"/>
      <c r="KR40" s="47"/>
      <c r="KS40" s="47"/>
      <c r="KT40" s="47"/>
      <c r="KU40" s="47"/>
      <c r="KV40" s="47"/>
      <c r="KW40" s="47"/>
      <c r="KX40" s="47"/>
      <c r="KY40" s="47"/>
      <c r="KZ40" s="47"/>
      <c r="LA40" s="47"/>
      <c r="LB40" s="47"/>
      <c r="LC40" s="47"/>
      <c r="LD40" s="47"/>
      <c r="LE40" s="47"/>
      <c r="LF40" s="47"/>
      <c r="LG40" s="47"/>
      <c r="LH40" s="47"/>
      <c r="LI40" s="47"/>
      <c r="LJ40" s="47"/>
      <c r="LK40" s="47"/>
      <c r="LL40" s="47"/>
      <c r="LM40" s="47"/>
      <c r="LN40" s="47"/>
      <c r="LO40" s="47"/>
      <c r="LP40" s="47"/>
      <c r="LQ40" s="47"/>
      <c r="LR40" s="47"/>
      <c r="LS40" s="47"/>
      <c r="LT40" s="47"/>
      <c r="LU40" s="47"/>
      <c r="LV40" s="47"/>
      <c r="LW40" s="47"/>
      <c r="LX40" s="47"/>
      <c r="LY40" s="47"/>
      <c r="LZ40" s="47"/>
      <c r="MA40" s="47"/>
      <c r="MB40" s="47"/>
      <c r="MC40" s="47"/>
    </row>
    <row r="41" spans="1:341" x14ac:dyDescent="0.25">
      <c r="A41" s="57" t="s">
        <v>38</v>
      </c>
      <c r="B41" s="58" t="s">
        <v>298</v>
      </c>
      <c r="C41" s="59" t="s">
        <v>299</v>
      </c>
      <c r="D41" s="60" t="s">
        <v>300</v>
      </c>
      <c r="E41" s="103" t="s">
        <v>685</v>
      </c>
      <c r="F41" s="68"/>
      <c r="G41" s="68"/>
      <c r="H41" s="68"/>
      <c r="I41" s="68" t="s">
        <v>19</v>
      </c>
      <c r="J41" s="68"/>
      <c r="K41" s="68"/>
      <c r="L41" s="68"/>
      <c r="M41" s="68"/>
      <c r="N41" s="68"/>
      <c r="O41" s="68"/>
      <c r="P41" s="68"/>
      <c r="Q41" s="68"/>
      <c r="R41" s="70" t="s">
        <v>19</v>
      </c>
    </row>
    <row r="42" spans="1:341" ht="29.25" x14ac:dyDescent="0.25">
      <c r="A42" s="57" t="s">
        <v>39</v>
      </c>
      <c r="B42" s="58" t="s">
        <v>292</v>
      </c>
      <c r="C42" s="59" t="s">
        <v>293</v>
      </c>
      <c r="D42" s="60" t="s">
        <v>294</v>
      </c>
      <c r="E42" s="103" t="s">
        <v>685</v>
      </c>
      <c r="F42" s="68"/>
      <c r="G42" s="68" t="s">
        <v>19</v>
      </c>
      <c r="H42" s="68" t="s">
        <v>19</v>
      </c>
      <c r="I42" s="68"/>
      <c r="J42" s="68"/>
      <c r="K42" s="68"/>
      <c r="L42" s="68"/>
      <c r="M42" s="68"/>
      <c r="N42" s="68"/>
      <c r="O42" s="68" t="s">
        <v>19</v>
      </c>
      <c r="P42" s="68" t="s">
        <v>19</v>
      </c>
      <c r="Q42" s="68"/>
      <c r="R42" s="70"/>
    </row>
    <row r="43" spans="1:341" s="61" customFormat="1" x14ac:dyDescent="0.25">
      <c r="A43" s="57" t="s">
        <v>159</v>
      </c>
      <c r="B43" s="58" t="s">
        <v>564</v>
      </c>
      <c r="C43" s="59" t="s">
        <v>566</v>
      </c>
      <c r="D43" s="60" t="s">
        <v>565</v>
      </c>
      <c r="E43" s="103" t="s">
        <v>685</v>
      </c>
      <c r="F43" s="68" t="s">
        <v>19</v>
      </c>
      <c r="G43" s="68" t="s">
        <v>19</v>
      </c>
      <c r="H43" s="68" t="s">
        <v>19</v>
      </c>
      <c r="I43" s="68" t="s">
        <v>19</v>
      </c>
      <c r="J43" s="68"/>
      <c r="K43" s="68"/>
      <c r="L43" s="68"/>
      <c r="M43" s="68"/>
      <c r="N43" s="68"/>
      <c r="O43" s="68"/>
      <c r="P43" s="68"/>
      <c r="Q43" s="68"/>
      <c r="R43" s="70"/>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c r="IQ43" s="47"/>
      <c r="IR43" s="47"/>
      <c r="IS43" s="47"/>
      <c r="IT43" s="47"/>
      <c r="IU43" s="47"/>
      <c r="IV43" s="47"/>
      <c r="IW43" s="47"/>
      <c r="IX43" s="47"/>
      <c r="IY43" s="47"/>
      <c r="IZ43" s="47"/>
      <c r="JA43" s="47"/>
      <c r="JB43" s="47"/>
      <c r="JC43" s="47"/>
      <c r="JD43" s="47"/>
      <c r="JE43" s="47"/>
      <c r="JF43" s="47"/>
      <c r="JG43" s="47"/>
      <c r="JH43" s="47"/>
      <c r="JI43" s="47"/>
      <c r="JJ43" s="47"/>
      <c r="JK43" s="47"/>
      <c r="JL43" s="47"/>
      <c r="JM43" s="47"/>
      <c r="JN43" s="47"/>
      <c r="JO43" s="47"/>
      <c r="JP43" s="47"/>
      <c r="JQ43" s="47"/>
      <c r="JR43" s="47"/>
      <c r="JS43" s="47"/>
      <c r="JT43" s="47"/>
      <c r="JU43" s="47"/>
      <c r="JV43" s="47"/>
      <c r="JW43" s="47"/>
      <c r="JX43" s="47"/>
      <c r="JY43" s="47"/>
      <c r="JZ43" s="47"/>
      <c r="KA43" s="47"/>
      <c r="KB43" s="47"/>
      <c r="KC43" s="47"/>
      <c r="KD43" s="47"/>
      <c r="KE43" s="47"/>
      <c r="KF43" s="47"/>
      <c r="KG43" s="47"/>
      <c r="KH43" s="47"/>
      <c r="KI43" s="47"/>
      <c r="KJ43" s="47"/>
      <c r="KK43" s="47"/>
      <c r="KL43" s="47"/>
      <c r="KM43" s="47"/>
      <c r="KN43" s="47"/>
      <c r="KO43" s="47"/>
      <c r="KP43" s="47"/>
      <c r="KQ43" s="47"/>
      <c r="KR43" s="47"/>
      <c r="KS43" s="47"/>
      <c r="KT43" s="47"/>
      <c r="KU43" s="47"/>
      <c r="KV43" s="47"/>
      <c r="KW43" s="47"/>
      <c r="KX43" s="47"/>
      <c r="KY43" s="47"/>
      <c r="KZ43" s="47"/>
      <c r="LA43" s="47"/>
      <c r="LB43" s="47"/>
      <c r="LC43" s="47"/>
      <c r="LD43" s="47"/>
      <c r="LE43" s="47"/>
      <c r="LF43" s="47"/>
      <c r="LG43" s="47"/>
      <c r="LH43" s="47"/>
      <c r="LI43" s="47"/>
      <c r="LJ43" s="47"/>
      <c r="LK43" s="47"/>
      <c r="LL43" s="47"/>
      <c r="LM43" s="47"/>
      <c r="LN43" s="47"/>
      <c r="LO43" s="47"/>
      <c r="LP43" s="47"/>
      <c r="LQ43" s="47"/>
      <c r="LR43" s="47"/>
      <c r="LS43" s="47"/>
      <c r="LT43" s="47"/>
      <c r="LU43" s="47"/>
      <c r="LV43" s="47"/>
      <c r="LW43" s="47"/>
      <c r="LX43" s="47"/>
      <c r="LY43" s="47"/>
      <c r="LZ43" s="47"/>
      <c r="MA43" s="47"/>
      <c r="MB43" s="47"/>
      <c r="MC43" s="47"/>
    </row>
    <row r="44" spans="1:341" s="61" customFormat="1" x14ac:dyDescent="0.25">
      <c r="A44" s="57" t="s">
        <v>40</v>
      </c>
      <c r="B44" s="58" t="s">
        <v>295</v>
      </c>
      <c r="C44" s="59" t="s">
        <v>296</v>
      </c>
      <c r="D44" s="60" t="s">
        <v>297</v>
      </c>
      <c r="E44" s="103" t="s">
        <v>685</v>
      </c>
      <c r="F44" s="68" t="s">
        <v>19</v>
      </c>
      <c r="G44" s="68" t="s">
        <v>19</v>
      </c>
      <c r="H44" s="68" t="s">
        <v>19</v>
      </c>
      <c r="I44" s="68" t="s">
        <v>19</v>
      </c>
      <c r="J44" s="68"/>
      <c r="K44" s="68"/>
      <c r="L44" s="68"/>
      <c r="M44" s="68" t="s">
        <v>19</v>
      </c>
      <c r="N44" s="68"/>
      <c r="O44" s="68" t="s">
        <v>19</v>
      </c>
      <c r="P44" s="68" t="s">
        <v>19</v>
      </c>
      <c r="Q44" s="68" t="s">
        <v>19</v>
      </c>
      <c r="R44" s="70" t="s">
        <v>19</v>
      </c>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c r="IQ44" s="47"/>
      <c r="IR44" s="47"/>
      <c r="IS44" s="47"/>
      <c r="IT44" s="47"/>
      <c r="IU44" s="47"/>
      <c r="IV44" s="47"/>
      <c r="IW44" s="47"/>
      <c r="IX44" s="47"/>
      <c r="IY44" s="47"/>
      <c r="IZ44" s="47"/>
      <c r="JA44" s="47"/>
      <c r="JB44" s="47"/>
      <c r="JC44" s="47"/>
      <c r="JD44" s="47"/>
      <c r="JE44" s="47"/>
      <c r="JF44" s="47"/>
      <c r="JG44" s="47"/>
      <c r="JH44" s="47"/>
      <c r="JI44" s="47"/>
      <c r="JJ44" s="47"/>
      <c r="JK44" s="47"/>
      <c r="JL44" s="47"/>
      <c r="JM44" s="47"/>
      <c r="JN44" s="47"/>
      <c r="JO44" s="47"/>
      <c r="JP44" s="47"/>
      <c r="JQ44" s="47"/>
      <c r="JR44" s="47"/>
      <c r="JS44" s="47"/>
      <c r="JT44" s="47"/>
      <c r="JU44" s="47"/>
      <c r="JV44" s="47"/>
      <c r="JW44" s="47"/>
      <c r="JX44" s="47"/>
      <c r="JY44" s="47"/>
      <c r="JZ44" s="47"/>
      <c r="KA44" s="47"/>
      <c r="KB44" s="47"/>
      <c r="KC44" s="47"/>
      <c r="KD44" s="47"/>
      <c r="KE44" s="47"/>
      <c r="KF44" s="47"/>
      <c r="KG44" s="47"/>
      <c r="KH44" s="47"/>
      <c r="KI44" s="47"/>
      <c r="KJ44" s="47"/>
      <c r="KK44" s="47"/>
      <c r="KL44" s="47"/>
      <c r="KM44" s="47"/>
      <c r="KN44" s="47"/>
      <c r="KO44" s="47"/>
      <c r="KP44" s="47"/>
      <c r="KQ44" s="47"/>
      <c r="KR44" s="47"/>
      <c r="KS44" s="47"/>
      <c r="KT44" s="47"/>
      <c r="KU44" s="47"/>
      <c r="KV44" s="47"/>
      <c r="KW44" s="47"/>
      <c r="KX44" s="47"/>
      <c r="KY44" s="47"/>
      <c r="KZ44" s="47"/>
      <c r="LA44" s="47"/>
      <c r="LB44" s="47"/>
      <c r="LC44" s="47"/>
      <c r="LD44" s="47"/>
      <c r="LE44" s="47"/>
      <c r="LF44" s="47"/>
      <c r="LG44" s="47"/>
      <c r="LH44" s="47"/>
      <c r="LI44" s="47"/>
      <c r="LJ44" s="47"/>
      <c r="LK44" s="47"/>
      <c r="LL44" s="47"/>
      <c r="LM44" s="47"/>
      <c r="LN44" s="47"/>
      <c r="LO44" s="47"/>
      <c r="LP44" s="47"/>
      <c r="LQ44" s="47"/>
      <c r="LR44" s="47"/>
      <c r="LS44" s="47"/>
      <c r="LT44" s="47"/>
      <c r="LU44" s="47"/>
      <c r="LV44" s="47"/>
      <c r="LW44" s="47"/>
      <c r="LX44" s="47"/>
      <c r="LY44" s="47"/>
      <c r="LZ44" s="47"/>
      <c r="MA44" s="47"/>
      <c r="MB44" s="47"/>
      <c r="MC44" s="47"/>
    </row>
    <row r="45" spans="1:341" ht="29.25" x14ac:dyDescent="0.25">
      <c r="A45" s="57" t="s">
        <v>160</v>
      </c>
      <c r="B45" s="58" t="s">
        <v>663</v>
      </c>
      <c r="C45" s="59" t="s">
        <v>664</v>
      </c>
      <c r="D45" s="60">
        <v>7183990200</v>
      </c>
      <c r="E45" s="103" t="s">
        <v>685</v>
      </c>
      <c r="F45" s="68"/>
      <c r="G45" s="68"/>
      <c r="H45" s="68"/>
      <c r="I45" s="68"/>
      <c r="J45" s="68"/>
      <c r="K45" s="68"/>
      <c r="L45" s="68"/>
      <c r="M45" s="68"/>
      <c r="N45" s="68"/>
      <c r="O45" s="68"/>
      <c r="P45" s="68"/>
      <c r="Q45" s="68"/>
      <c r="R45" s="70" t="s">
        <v>21</v>
      </c>
    </row>
    <row r="46" spans="1:341" s="61" customFormat="1" x14ac:dyDescent="0.25">
      <c r="A46" s="57" t="s">
        <v>41</v>
      </c>
      <c r="B46" s="58" t="s">
        <v>302</v>
      </c>
      <c r="C46" s="59" t="s">
        <v>303</v>
      </c>
      <c r="D46" s="60">
        <v>5165390150</v>
      </c>
      <c r="E46" s="103" t="s">
        <v>685</v>
      </c>
      <c r="F46" s="68"/>
      <c r="G46" s="68" t="s">
        <v>21</v>
      </c>
      <c r="H46" s="68" t="s">
        <v>21</v>
      </c>
      <c r="I46" s="68" t="s">
        <v>21</v>
      </c>
      <c r="J46" s="68"/>
      <c r="K46" s="68"/>
      <c r="L46" s="68"/>
      <c r="M46" s="68" t="s">
        <v>19</v>
      </c>
      <c r="N46" s="68" t="s">
        <v>19</v>
      </c>
      <c r="O46" s="68" t="s">
        <v>19</v>
      </c>
      <c r="P46" s="68" t="s">
        <v>19</v>
      </c>
      <c r="Q46" s="68" t="s">
        <v>19</v>
      </c>
      <c r="R46" s="70" t="s">
        <v>21</v>
      </c>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c r="IO46" s="47"/>
      <c r="IP46" s="47"/>
      <c r="IQ46" s="47"/>
      <c r="IR46" s="47"/>
      <c r="IS46" s="47"/>
      <c r="IT46" s="47"/>
      <c r="IU46" s="47"/>
      <c r="IV46" s="47"/>
      <c r="IW46" s="47"/>
      <c r="IX46" s="47"/>
      <c r="IY46" s="47"/>
      <c r="IZ46" s="47"/>
      <c r="JA46" s="47"/>
      <c r="JB46" s="47"/>
      <c r="JC46" s="47"/>
      <c r="JD46" s="47"/>
      <c r="JE46" s="47"/>
      <c r="JF46" s="47"/>
      <c r="JG46" s="47"/>
      <c r="JH46" s="47"/>
      <c r="JI46" s="47"/>
      <c r="JJ46" s="47"/>
      <c r="JK46" s="47"/>
      <c r="JL46" s="47"/>
      <c r="JM46" s="47"/>
      <c r="JN46" s="47"/>
      <c r="JO46" s="47"/>
      <c r="JP46" s="47"/>
      <c r="JQ46" s="47"/>
      <c r="JR46" s="47"/>
      <c r="JS46" s="47"/>
      <c r="JT46" s="47"/>
      <c r="JU46" s="47"/>
      <c r="JV46" s="47"/>
      <c r="JW46" s="47"/>
      <c r="JX46" s="47"/>
      <c r="JY46" s="47"/>
      <c r="JZ46" s="47"/>
      <c r="KA46" s="47"/>
      <c r="KB46" s="47"/>
      <c r="KC46" s="47"/>
      <c r="KD46" s="47"/>
      <c r="KE46" s="47"/>
      <c r="KF46" s="47"/>
      <c r="KG46" s="47"/>
      <c r="KH46" s="47"/>
      <c r="KI46" s="47"/>
      <c r="KJ46" s="47"/>
      <c r="KK46" s="47"/>
      <c r="KL46" s="47"/>
      <c r="KM46" s="47"/>
      <c r="KN46" s="47"/>
      <c r="KO46" s="47"/>
      <c r="KP46" s="47"/>
      <c r="KQ46" s="47"/>
      <c r="KR46" s="47"/>
      <c r="KS46" s="47"/>
      <c r="KT46" s="47"/>
      <c r="KU46" s="47"/>
      <c r="KV46" s="47"/>
      <c r="KW46" s="47"/>
      <c r="KX46" s="47"/>
      <c r="KY46" s="47"/>
      <c r="KZ46" s="47"/>
      <c r="LA46" s="47"/>
      <c r="LB46" s="47"/>
      <c r="LC46" s="47"/>
      <c r="LD46" s="47"/>
      <c r="LE46" s="47"/>
      <c r="LF46" s="47"/>
      <c r="LG46" s="47"/>
      <c r="LH46" s="47"/>
      <c r="LI46" s="47"/>
      <c r="LJ46" s="47"/>
      <c r="LK46" s="47"/>
      <c r="LL46" s="47"/>
      <c r="LM46" s="47"/>
      <c r="LN46" s="47"/>
      <c r="LO46" s="47"/>
      <c r="LP46" s="47"/>
      <c r="LQ46" s="47"/>
      <c r="LR46" s="47"/>
      <c r="LS46" s="47"/>
      <c r="LT46" s="47"/>
      <c r="LU46" s="47"/>
      <c r="LV46" s="47"/>
      <c r="LW46" s="47"/>
      <c r="LX46" s="47"/>
      <c r="LY46" s="47"/>
      <c r="LZ46" s="47"/>
      <c r="MA46" s="47"/>
      <c r="MB46" s="47"/>
      <c r="MC46" s="47"/>
    </row>
    <row r="47" spans="1:341" x14ac:dyDescent="0.25">
      <c r="A47" s="57" t="s">
        <v>161</v>
      </c>
      <c r="B47" s="58" t="s">
        <v>579</v>
      </c>
      <c r="C47" s="59" t="s">
        <v>580</v>
      </c>
      <c r="D47" s="63" t="s">
        <v>582</v>
      </c>
      <c r="E47" s="103" t="s">
        <v>685</v>
      </c>
      <c r="F47" s="68" t="s">
        <v>21</v>
      </c>
      <c r="G47" s="68" t="s">
        <v>21</v>
      </c>
      <c r="H47" s="68" t="s">
        <v>21</v>
      </c>
      <c r="I47" s="68" t="s">
        <v>21</v>
      </c>
      <c r="J47" s="68"/>
      <c r="K47" s="68"/>
      <c r="L47" s="68"/>
      <c r="M47" s="68" t="s">
        <v>21</v>
      </c>
      <c r="N47" s="68" t="s">
        <v>21</v>
      </c>
      <c r="O47" s="68" t="s">
        <v>21</v>
      </c>
      <c r="P47" s="68" t="s">
        <v>21</v>
      </c>
      <c r="Q47" s="68" t="s">
        <v>21</v>
      </c>
      <c r="R47" s="70" t="s">
        <v>21</v>
      </c>
    </row>
    <row r="48" spans="1:341" s="61" customFormat="1" x14ac:dyDescent="0.25">
      <c r="A48" s="57" t="s">
        <v>42</v>
      </c>
      <c r="B48" s="58" t="s">
        <v>304</v>
      </c>
      <c r="C48" s="59" t="s">
        <v>305</v>
      </c>
      <c r="D48" s="60" t="s">
        <v>306</v>
      </c>
      <c r="E48" s="103" t="s">
        <v>685</v>
      </c>
      <c r="F48" s="68"/>
      <c r="G48" s="68" t="s">
        <v>19</v>
      </c>
      <c r="H48" s="68" t="s">
        <v>19</v>
      </c>
      <c r="I48" s="68"/>
      <c r="J48" s="68"/>
      <c r="K48" s="68"/>
      <c r="L48" s="68"/>
      <c r="M48" s="68" t="s">
        <v>19</v>
      </c>
      <c r="N48" s="68"/>
      <c r="O48" s="68"/>
      <c r="P48" s="68"/>
      <c r="Q48" s="68"/>
      <c r="R48" s="70" t="s">
        <v>19</v>
      </c>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c r="GF48" s="47"/>
      <c r="GG48" s="47"/>
      <c r="GH48" s="47"/>
      <c r="GI48" s="47"/>
      <c r="GJ48" s="47"/>
      <c r="GK48" s="47"/>
      <c r="GL48" s="47"/>
      <c r="GM48" s="47"/>
      <c r="GN48" s="47"/>
      <c r="GO48" s="47"/>
      <c r="GP48" s="47"/>
      <c r="GQ48" s="47"/>
      <c r="GR48" s="47"/>
      <c r="GS48" s="47"/>
      <c r="GT48" s="47"/>
      <c r="GU48" s="47"/>
      <c r="GV48" s="47"/>
      <c r="GW48" s="47"/>
      <c r="GX48" s="47"/>
      <c r="GY48" s="47"/>
      <c r="GZ48" s="47"/>
      <c r="HA48" s="47"/>
      <c r="HB48" s="47"/>
      <c r="HC48" s="47"/>
      <c r="HD48" s="47"/>
      <c r="HE48" s="47"/>
      <c r="HF48" s="47"/>
      <c r="HG48" s="47"/>
      <c r="HH48" s="47"/>
      <c r="HI48" s="47"/>
      <c r="HJ48" s="47"/>
      <c r="HK48" s="47"/>
      <c r="HL48" s="47"/>
      <c r="HM48" s="47"/>
      <c r="HN48" s="47"/>
      <c r="HO48" s="47"/>
      <c r="HP48" s="47"/>
      <c r="HQ48" s="47"/>
      <c r="HR48" s="47"/>
      <c r="HS48" s="47"/>
      <c r="HT48" s="47"/>
      <c r="HU48" s="47"/>
      <c r="HV48" s="47"/>
      <c r="HW48" s="47"/>
      <c r="HX48" s="47"/>
      <c r="HY48" s="47"/>
      <c r="HZ48" s="47"/>
      <c r="IA48" s="47"/>
      <c r="IB48" s="47"/>
      <c r="IC48" s="47"/>
      <c r="ID48" s="47"/>
      <c r="IE48" s="47"/>
      <c r="IF48" s="47"/>
      <c r="IG48" s="47"/>
      <c r="IH48" s="47"/>
      <c r="II48" s="47"/>
      <c r="IJ48" s="47"/>
      <c r="IK48" s="47"/>
      <c r="IL48" s="47"/>
      <c r="IM48" s="47"/>
      <c r="IN48" s="47"/>
      <c r="IO48" s="47"/>
      <c r="IP48" s="47"/>
      <c r="IQ48" s="47"/>
      <c r="IR48" s="47"/>
      <c r="IS48" s="47"/>
      <c r="IT48" s="47"/>
      <c r="IU48" s="47"/>
      <c r="IV48" s="47"/>
      <c r="IW48" s="47"/>
      <c r="IX48" s="47"/>
      <c r="IY48" s="47"/>
      <c r="IZ48" s="47"/>
      <c r="JA48" s="47"/>
      <c r="JB48" s="47"/>
      <c r="JC48" s="47"/>
      <c r="JD48" s="47"/>
      <c r="JE48" s="47"/>
      <c r="JF48" s="47"/>
      <c r="JG48" s="47"/>
      <c r="JH48" s="47"/>
      <c r="JI48" s="47"/>
      <c r="JJ48" s="47"/>
      <c r="JK48" s="47"/>
      <c r="JL48" s="47"/>
      <c r="JM48" s="47"/>
      <c r="JN48" s="47"/>
      <c r="JO48" s="47"/>
      <c r="JP48" s="47"/>
      <c r="JQ48" s="47"/>
      <c r="JR48" s="47"/>
      <c r="JS48" s="47"/>
      <c r="JT48" s="47"/>
      <c r="JU48" s="47"/>
      <c r="JV48" s="47"/>
      <c r="JW48" s="47"/>
      <c r="JX48" s="47"/>
      <c r="JY48" s="47"/>
      <c r="JZ48" s="47"/>
      <c r="KA48" s="47"/>
      <c r="KB48" s="47"/>
      <c r="KC48" s="47"/>
      <c r="KD48" s="47"/>
      <c r="KE48" s="47"/>
      <c r="KF48" s="47"/>
      <c r="KG48" s="47"/>
      <c r="KH48" s="47"/>
      <c r="KI48" s="47"/>
      <c r="KJ48" s="47"/>
      <c r="KK48" s="47"/>
      <c r="KL48" s="47"/>
      <c r="KM48" s="47"/>
      <c r="KN48" s="47"/>
      <c r="KO48" s="47"/>
      <c r="KP48" s="47"/>
      <c r="KQ48" s="47"/>
      <c r="KR48" s="47"/>
      <c r="KS48" s="47"/>
      <c r="KT48" s="47"/>
      <c r="KU48" s="47"/>
      <c r="KV48" s="47"/>
      <c r="KW48" s="47"/>
      <c r="KX48" s="47"/>
      <c r="KY48" s="47"/>
      <c r="KZ48" s="47"/>
      <c r="LA48" s="47"/>
      <c r="LB48" s="47"/>
      <c r="LC48" s="47"/>
      <c r="LD48" s="47"/>
      <c r="LE48" s="47"/>
      <c r="LF48" s="47"/>
      <c r="LG48" s="47"/>
      <c r="LH48" s="47"/>
      <c r="LI48" s="47"/>
      <c r="LJ48" s="47"/>
      <c r="LK48" s="47"/>
      <c r="LL48" s="47"/>
      <c r="LM48" s="47"/>
      <c r="LN48" s="47"/>
      <c r="LO48" s="47"/>
      <c r="LP48" s="47"/>
      <c r="LQ48" s="47"/>
      <c r="LR48" s="47"/>
      <c r="LS48" s="47"/>
      <c r="LT48" s="47"/>
      <c r="LU48" s="47"/>
      <c r="LV48" s="47"/>
      <c r="LW48" s="47"/>
      <c r="LX48" s="47"/>
      <c r="LY48" s="47"/>
      <c r="LZ48" s="47"/>
      <c r="MA48" s="47"/>
      <c r="MB48" s="47"/>
      <c r="MC48" s="47"/>
    </row>
    <row r="49" spans="1:341" x14ac:dyDescent="0.25">
      <c r="A49" s="57" t="s">
        <v>43</v>
      </c>
      <c r="B49" s="58" t="s">
        <v>307</v>
      </c>
      <c r="C49" s="59" t="s">
        <v>308</v>
      </c>
      <c r="D49" s="60" t="s">
        <v>309</v>
      </c>
      <c r="E49" s="103" t="s">
        <v>685</v>
      </c>
      <c r="F49" s="68" t="s">
        <v>19</v>
      </c>
      <c r="G49" s="68" t="s">
        <v>19</v>
      </c>
      <c r="H49" s="68"/>
      <c r="I49" s="68" t="s">
        <v>19</v>
      </c>
      <c r="J49" s="68" t="s">
        <v>19</v>
      </c>
      <c r="K49" s="68"/>
      <c r="L49" s="68"/>
      <c r="M49" s="68"/>
      <c r="N49" s="68"/>
      <c r="O49" s="68"/>
      <c r="P49" s="68"/>
      <c r="Q49" s="68"/>
      <c r="R49" s="70" t="s">
        <v>19</v>
      </c>
    </row>
    <row r="50" spans="1:341" s="61" customFormat="1" ht="29.25" x14ac:dyDescent="0.25">
      <c r="A50" s="57" t="s">
        <v>44</v>
      </c>
      <c r="B50" s="58" t="s">
        <v>310</v>
      </c>
      <c r="C50" s="59" t="s">
        <v>311</v>
      </c>
      <c r="D50" s="60" t="s">
        <v>312</v>
      </c>
      <c r="E50" s="103" t="s">
        <v>685</v>
      </c>
      <c r="F50" s="68"/>
      <c r="G50" s="68"/>
      <c r="H50" s="68"/>
      <c r="I50" s="68"/>
      <c r="J50" s="68"/>
      <c r="K50" s="68"/>
      <c r="L50" s="68"/>
      <c r="M50" s="68" t="s">
        <v>19</v>
      </c>
      <c r="N50" s="68"/>
      <c r="O50" s="68"/>
      <c r="P50" s="68"/>
      <c r="Q50" s="68" t="s">
        <v>19</v>
      </c>
      <c r="R50" s="70" t="s">
        <v>19</v>
      </c>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47"/>
      <c r="IT50" s="47"/>
      <c r="IU50" s="47"/>
      <c r="IV50" s="47"/>
      <c r="IW50" s="47"/>
      <c r="IX50" s="47"/>
      <c r="IY50" s="47"/>
      <c r="IZ50" s="47"/>
      <c r="JA50" s="47"/>
      <c r="JB50" s="47"/>
      <c r="JC50" s="47"/>
      <c r="JD50" s="47"/>
      <c r="JE50" s="47"/>
      <c r="JF50" s="47"/>
      <c r="JG50" s="47"/>
      <c r="JH50" s="47"/>
      <c r="JI50" s="47"/>
      <c r="JJ50" s="47"/>
      <c r="JK50" s="47"/>
      <c r="JL50" s="47"/>
      <c r="JM50" s="47"/>
      <c r="JN50" s="47"/>
      <c r="JO50" s="47"/>
      <c r="JP50" s="47"/>
      <c r="JQ50" s="47"/>
      <c r="JR50" s="47"/>
      <c r="JS50" s="47"/>
      <c r="JT50" s="47"/>
      <c r="JU50" s="47"/>
      <c r="JV50" s="47"/>
      <c r="JW50" s="47"/>
      <c r="JX50" s="47"/>
      <c r="JY50" s="47"/>
      <c r="JZ50" s="47"/>
      <c r="KA50" s="47"/>
      <c r="KB50" s="47"/>
      <c r="KC50" s="47"/>
      <c r="KD50" s="47"/>
      <c r="KE50" s="47"/>
      <c r="KF50" s="47"/>
      <c r="KG50" s="47"/>
      <c r="KH50" s="47"/>
      <c r="KI50" s="47"/>
      <c r="KJ50" s="47"/>
      <c r="KK50" s="47"/>
      <c r="KL50" s="47"/>
      <c r="KM50" s="47"/>
      <c r="KN50" s="47"/>
      <c r="KO50" s="47"/>
      <c r="KP50" s="47"/>
      <c r="KQ50" s="47"/>
      <c r="KR50" s="47"/>
      <c r="KS50" s="47"/>
      <c r="KT50" s="47"/>
      <c r="KU50" s="47"/>
      <c r="KV50" s="47"/>
      <c r="KW50" s="47"/>
      <c r="KX50" s="47"/>
      <c r="KY50" s="47"/>
      <c r="KZ50" s="47"/>
      <c r="LA50" s="47"/>
      <c r="LB50" s="47"/>
      <c r="LC50" s="47"/>
      <c r="LD50" s="47"/>
      <c r="LE50" s="47"/>
      <c r="LF50" s="47"/>
      <c r="LG50" s="47"/>
      <c r="LH50" s="47"/>
      <c r="LI50" s="47"/>
      <c r="LJ50" s="47"/>
      <c r="LK50" s="47"/>
      <c r="LL50" s="47"/>
      <c r="LM50" s="47"/>
      <c r="LN50" s="47"/>
      <c r="LO50" s="47"/>
      <c r="LP50" s="47"/>
      <c r="LQ50" s="47"/>
      <c r="LR50" s="47"/>
      <c r="LS50" s="47"/>
      <c r="LT50" s="47"/>
      <c r="LU50" s="47"/>
      <c r="LV50" s="47"/>
      <c r="LW50" s="47"/>
      <c r="LX50" s="47"/>
      <c r="LY50" s="47"/>
      <c r="LZ50" s="47"/>
      <c r="MA50" s="47"/>
      <c r="MB50" s="47"/>
      <c r="MC50" s="47"/>
    </row>
    <row r="51" spans="1:341" s="61" customFormat="1" x14ac:dyDescent="0.25">
      <c r="A51" s="57" t="s">
        <v>162</v>
      </c>
      <c r="B51" s="58" t="s">
        <v>504</v>
      </c>
      <c r="C51" s="59" t="s">
        <v>506</v>
      </c>
      <c r="D51" s="60" t="s">
        <v>505</v>
      </c>
      <c r="E51" s="103" t="s">
        <v>685</v>
      </c>
      <c r="F51" s="68" t="s">
        <v>19</v>
      </c>
      <c r="G51" s="68" t="s">
        <v>19</v>
      </c>
      <c r="H51" s="68" t="s">
        <v>19</v>
      </c>
      <c r="I51" s="68" t="s">
        <v>19</v>
      </c>
      <c r="J51" s="68"/>
      <c r="K51" s="68"/>
      <c r="L51" s="68"/>
      <c r="M51" s="68"/>
      <c r="N51" s="68"/>
      <c r="O51" s="68"/>
      <c r="P51" s="68"/>
      <c r="Q51" s="68"/>
      <c r="R51" s="70" t="s">
        <v>19</v>
      </c>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47"/>
      <c r="IT51" s="47"/>
      <c r="IU51" s="47"/>
      <c r="IV51" s="47"/>
      <c r="IW51" s="47"/>
      <c r="IX51" s="47"/>
      <c r="IY51" s="47"/>
      <c r="IZ51" s="47"/>
      <c r="JA51" s="47"/>
      <c r="JB51" s="47"/>
      <c r="JC51" s="47"/>
      <c r="JD51" s="47"/>
      <c r="JE51" s="47"/>
      <c r="JF51" s="47"/>
      <c r="JG51" s="47"/>
      <c r="JH51" s="47"/>
      <c r="JI51" s="47"/>
      <c r="JJ51" s="47"/>
      <c r="JK51" s="47"/>
      <c r="JL51" s="47"/>
      <c r="JM51" s="47"/>
      <c r="JN51" s="47"/>
      <c r="JO51" s="47"/>
      <c r="JP51" s="47"/>
      <c r="JQ51" s="47"/>
      <c r="JR51" s="47"/>
      <c r="JS51" s="47"/>
      <c r="JT51" s="47"/>
      <c r="JU51" s="47"/>
      <c r="JV51" s="47"/>
      <c r="JW51" s="47"/>
      <c r="JX51" s="47"/>
      <c r="JY51" s="47"/>
      <c r="JZ51" s="47"/>
      <c r="KA51" s="47"/>
      <c r="KB51" s="47"/>
      <c r="KC51" s="47"/>
      <c r="KD51" s="47"/>
      <c r="KE51" s="47"/>
      <c r="KF51" s="47"/>
      <c r="KG51" s="47"/>
      <c r="KH51" s="47"/>
      <c r="KI51" s="47"/>
      <c r="KJ51" s="47"/>
      <c r="KK51" s="47"/>
      <c r="KL51" s="47"/>
      <c r="KM51" s="47"/>
      <c r="KN51" s="47"/>
      <c r="KO51" s="47"/>
      <c r="KP51" s="47"/>
      <c r="KQ51" s="47"/>
      <c r="KR51" s="47"/>
      <c r="KS51" s="47"/>
      <c r="KT51" s="47"/>
      <c r="KU51" s="47"/>
      <c r="KV51" s="47"/>
      <c r="KW51" s="47"/>
      <c r="KX51" s="47"/>
      <c r="KY51" s="47"/>
      <c r="KZ51" s="47"/>
      <c r="LA51" s="47"/>
      <c r="LB51" s="47"/>
      <c r="LC51" s="47"/>
      <c r="LD51" s="47"/>
      <c r="LE51" s="47"/>
      <c r="LF51" s="47"/>
      <c r="LG51" s="47"/>
      <c r="LH51" s="47"/>
      <c r="LI51" s="47"/>
      <c r="LJ51" s="47"/>
      <c r="LK51" s="47"/>
      <c r="LL51" s="47"/>
      <c r="LM51" s="47"/>
      <c r="LN51" s="47"/>
      <c r="LO51" s="47"/>
      <c r="LP51" s="47"/>
      <c r="LQ51" s="47"/>
      <c r="LR51" s="47"/>
      <c r="LS51" s="47"/>
      <c r="LT51" s="47"/>
      <c r="LU51" s="47"/>
      <c r="LV51" s="47"/>
      <c r="LW51" s="47"/>
      <c r="LX51" s="47"/>
      <c r="LY51" s="47"/>
      <c r="LZ51" s="47"/>
      <c r="MA51" s="47"/>
      <c r="MB51" s="47"/>
      <c r="MC51" s="47"/>
    </row>
    <row r="52" spans="1:341" x14ac:dyDescent="0.25">
      <c r="A52" s="57" t="s">
        <v>45</v>
      </c>
      <c r="B52" s="58" t="s">
        <v>313</v>
      </c>
      <c r="C52" s="59" t="s">
        <v>314</v>
      </c>
      <c r="D52" s="60" t="s">
        <v>315</v>
      </c>
      <c r="E52" s="103" t="s">
        <v>685</v>
      </c>
      <c r="F52" s="68"/>
      <c r="G52" s="68" t="s">
        <v>19</v>
      </c>
      <c r="H52" s="68"/>
      <c r="I52" s="68" t="s">
        <v>19</v>
      </c>
      <c r="J52" s="68"/>
      <c r="K52" s="68"/>
      <c r="L52" s="68"/>
      <c r="M52" s="68" t="s">
        <v>19</v>
      </c>
      <c r="N52" s="68" t="s">
        <v>19</v>
      </c>
      <c r="O52" s="68" t="s">
        <v>19</v>
      </c>
      <c r="P52" s="68" t="s">
        <v>19</v>
      </c>
      <c r="Q52" s="68" t="s">
        <v>19</v>
      </c>
      <c r="R52" s="70" t="s">
        <v>19</v>
      </c>
    </row>
    <row r="53" spans="1:341" s="61" customFormat="1" x14ac:dyDescent="0.25">
      <c r="A53" s="57" t="s">
        <v>46</v>
      </c>
      <c r="B53" s="58" t="s">
        <v>316</v>
      </c>
      <c r="C53" s="59" t="s">
        <v>317</v>
      </c>
      <c r="D53" s="60" t="s">
        <v>318</v>
      </c>
      <c r="E53" s="103" t="s">
        <v>685</v>
      </c>
      <c r="F53" s="68" t="s">
        <v>19</v>
      </c>
      <c r="G53" s="68" t="s">
        <v>19</v>
      </c>
      <c r="H53" s="68" t="s">
        <v>19</v>
      </c>
      <c r="I53" s="68" t="s">
        <v>19</v>
      </c>
      <c r="J53" s="68" t="s">
        <v>19</v>
      </c>
      <c r="K53" s="68" t="s">
        <v>21</v>
      </c>
      <c r="L53" s="68" t="s">
        <v>21</v>
      </c>
      <c r="M53" s="68" t="s">
        <v>19</v>
      </c>
      <c r="N53" s="68" t="s">
        <v>19</v>
      </c>
      <c r="O53" s="68" t="s">
        <v>19</v>
      </c>
      <c r="P53" s="68" t="s">
        <v>19</v>
      </c>
      <c r="Q53" s="68" t="s">
        <v>19</v>
      </c>
      <c r="R53" s="70" t="s">
        <v>19</v>
      </c>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c r="IQ53" s="47"/>
      <c r="IR53" s="47"/>
      <c r="IS53" s="47"/>
      <c r="IT53" s="47"/>
      <c r="IU53" s="47"/>
      <c r="IV53" s="47"/>
      <c r="IW53" s="47"/>
      <c r="IX53" s="47"/>
      <c r="IY53" s="47"/>
      <c r="IZ53" s="47"/>
      <c r="JA53" s="47"/>
      <c r="JB53" s="47"/>
      <c r="JC53" s="47"/>
      <c r="JD53" s="47"/>
      <c r="JE53" s="47"/>
      <c r="JF53" s="47"/>
      <c r="JG53" s="47"/>
      <c r="JH53" s="47"/>
      <c r="JI53" s="47"/>
      <c r="JJ53" s="47"/>
      <c r="JK53" s="47"/>
      <c r="JL53" s="47"/>
      <c r="JM53" s="47"/>
      <c r="JN53" s="47"/>
      <c r="JO53" s="47"/>
      <c r="JP53" s="47"/>
      <c r="JQ53" s="47"/>
      <c r="JR53" s="47"/>
      <c r="JS53" s="47"/>
      <c r="JT53" s="47"/>
      <c r="JU53" s="47"/>
      <c r="JV53" s="47"/>
      <c r="JW53" s="47"/>
      <c r="JX53" s="47"/>
      <c r="JY53" s="47"/>
      <c r="JZ53" s="47"/>
      <c r="KA53" s="47"/>
      <c r="KB53" s="47"/>
      <c r="KC53" s="47"/>
      <c r="KD53" s="47"/>
      <c r="KE53" s="47"/>
      <c r="KF53" s="47"/>
      <c r="KG53" s="47"/>
      <c r="KH53" s="47"/>
      <c r="KI53" s="47"/>
      <c r="KJ53" s="47"/>
      <c r="KK53" s="47"/>
      <c r="KL53" s="47"/>
      <c r="KM53" s="47"/>
      <c r="KN53" s="47"/>
      <c r="KO53" s="47"/>
      <c r="KP53" s="47"/>
      <c r="KQ53" s="47"/>
      <c r="KR53" s="47"/>
      <c r="KS53" s="47"/>
      <c r="KT53" s="47"/>
      <c r="KU53" s="47"/>
      <c r="KV53" s="47"/>
      <c r="KW53" s="47"/>
      <c r="KX53" s="47"/>
      <c r="KY53" s="47"/>
      <c r="KZ53" s="47"/>
      <c r="LA53" s="47"/>
      <c r="LB53" s="47"/>
      <c r="LC53" s="47"/>
      <c r="LD53" s="47"/>
      <c r="LE53" s="47"/>
      <c r="LF53" s="47"/>
      <c r="LG53" s="47"/>
      <c r="LH53" s="47"/>
      <c r="LI53" s="47"/>
      <c r="LJ53" s="47"/>
      <c r="LK53" s="47"/>
      <c r="LL53" s="47"/>
      <c r="LM53" s="47"/>
      <c r="LN53" s="47"/>
      <c r="LO53" s="47"/>
      <c r="LP53" s="47"/>
      <c r="LQ53" s="47"/>
      <c r="LR53" s="47"/>
      <c r="LS53" s="47"/>
      <c r="LT53" s="47"/>
      <c r="LU53" s="47"/>
      <c r="LV53" s="47"/>
      <c r="LW53" s="47"/>
      <c r="LX53" s="47"/>
      <c r="LY53" s="47"/>
      <c r="LZ53" s="47"/>
      <c r="MA53" s="47"/>
      <c r="MB53" s="47"/>
      <c r="MC53" s="47"/>
    </row>
    <row r="54" spans="1:341" s="61" customFormat="1" x14ac:dyDescent="0.25">
      <c r="A54" s="57" t="s">
        <v>47</v>
      </c>
      <c r="B54" s="58" t="s">
        <v>319</v>
      </c>
      <c r="C54" s="59" t="s">
        <v>320</v>
      </c>
      <c r="D54" s="60" t="s">
        <v>321</v>
      </c>
      <c r="E54" s="103" t="s">
        <v>685</v>
      </c>
      <c r="F54" s="68"/>
      <c r="G54" s="68" t="s">
        <v>19</v>
      </c>
      <c r="H54" s="68" t="s">
        <v>19</v>
      </c>
      <c r="I54" s="68" t="s">
        <v>19</v>
      </c>
      <c r="J54" s="68"/>
      <c r="K54" s="68"/>
      <c r="L54" s="68"/>
      <c r="M54" s="68" t="s">
        <v>19</v>
      </c>
      <c r="N54" s="68" t="s">
        <v>19</v>
      </c>
      <c r="O54" s="68" t="s">
        <v>19</v>
      </c>
      <c r="P54" s="68" t="s">
        <v>19</v>
      </c>
      <c r="Q54" s="68" t="s">
        <v>19</v>
      </c>
      <c r="R54" s="70" t="s">
        <v>21</v>
      </c>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47"/>
      <c r="IT54" s="47"/>
      <c r="IU54" s="47"/>
      <c r="IV54" s="47"/>
      <c r="IW54" s="47"/>
      <c r="IX54" s="47"/>
      <c r="IY54" s="47"/>
      <c r="IZ54" s="47"/>
      <c r="JA54" s="47"/>
      <c r="JB54" s="47"/>
      <c r="JC54" s="47"/>
      <c r="JD54" s="47"/>
      <c r="JE54" s="47"/>
      <c r="JF54" s="47"/>
      <c r="JG54" s="47"/>
      <c r="JH54" s="47"/>
      <c r="JI54" s="47"/>
      <c r="JJ54" s="47"/>
      <c r="JK54" s="47"/>
      <c r="JL54" s="47"/>
      <c r="JM54" s="47"/>
      <c r="JN54" s="47"/>
      <c r="JO54" s="47"/>
      <c r="JP54" s="47"/>
      <c r="JQ54" s="47"/>
      <c r="JR54" s="47"/>
      <c r="JS54" s="47"/>
      <c r="JT54" s="47"/>
      <c r="JU54" s="47"/>
      <c r="JV54" s="47"/>
      <c r="JW54" s="47"/>
      <c r="JX54" s="47"/>
      <c r="JY54" s="47"/>
      <c r="JZ54" s="47"/>
      <c r="KA54" s="47"/>
      <c r="KB54" s="47"/>
      <c r="KC54" s="47"/>
      <c r="KD54" s="47"/>
      <c r="KE54" s="47"/>
      <c r="KF54" s="47"/>
      <c r="KG54" s="47"/>
      <c r="KH54" s="47"/>
      <c r="KI54" s="47"/>
      <c r="KJ54" s="47"/>
      <c r="KK54" s="47"/>
      <c r="KL54" s="47"/>
      <c r="KM54" s="47"/>
      <c r="KN54" s="47"/>
      <c r="KO54" s="47"/>
      <c r="KP54" s="47"/>
      <c r="KQ54" s="47"/>
      <c r="KR54" s="47"/>
      <c r="KS54" s="47"/>
      <c r="KT54" s="47"/>
      <c r="KU54" s="47"/>
      <c r="KV54" s="47"/>
      <c r="KW54" s="47"/>
      <c r="KX54" s="47"/>
      <c r="KY54" s="47"/>
      <c r="KZ54" s="47"/>
      <c r="LA54" s="47"/>
      <c r="LB54" s="47"/>
      <c r="LC54" s="47"/>
      <c r="LD54" s="47"/>
      <c r="LE54" s="47"/>
      <c r="LF54" s="47"/>
      <c r="LG54" s="47"/>
      <c r="LH54" s="47"/>
      <c r="LI54" s="47"/>
      <c r="LJ54" s="47"/>
      <c r="LK54" s="47"/>
      <c r="LL54" s="47"/>
      <c r="LM54" s="47"/>
      <c r="LN54" s="47"/>
      <c r="LO54" s="47"/>
      <c r="LP54" s="47"/>
      <c r="LQ54" s="47"/>
      <c r="LR54" s="47"/>
      <c r="LS54" s="47"/>
      <c r="LT54" s="47"/>
      <c r="LU54" s="47"/>
      <c r="LV54" s="47"/>
      <c r="LW54" s="47"/>
      <c r="LX54" s="47"/>
      <c r="LY54" s="47"/>
      <c r="LZ54" s="47"/>
      <c r="MA54" s="47"/>
      <c r="MB54" s="47"/>
      <c r="MC54" s="47"/>
    </row>
    <row r="55" spans="1:341" s="61" customFormat="1" ht="29.25" x14ac:dyDescent="0.25">
      <c r="A55" s="62" t="s">
        <v>167</v>
      </c>
      <c r="B55" s="58" t="s">
        <v>676</v>
      </c>
      <c r="C55" s="59" t="s">
        <v>677</v>
      </c>
      <c r="D55" s="60" t="s">
        <v>678</v>
      </c>
      <c r="E55" s="103" t="s">
        <v>685</v>
      </c>
      <c r="F55" s="68" t="s">
        <v>21</v>
      </c>
      <c r="G55" s="68" t="s">
        <v>21</v>
      </c>
      <c r="H55" s="68"/>
      <c r="I55" s="68" t="s">
        <v>21</v>
      </c>
      <c r="J55" s="68"/>
      <c r="K55" s="68"/>
      <c r="L55" s="68"/>
      <c r="M55" s="68" t="s">
        <v>21</v>
      </c>
      <c r="N55" s="68"/>
      <c r="O55" s="68"/>
      <c r="P55" s="68"/>
      <c r="Q55" s="68" t="s">
        <v>21</v>
      </c>
      <c r="R55" s="70" t="s">
        <v>21</v>
      </c>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c r="GF55" s="47"/>
      <c r="GG55" s="47"/>
      <c r="GH55" s="47"/>
      <c r="GI55" s="47"/>
      <c r="GJ55" s="47"/>
      <c r="GK55" s="47"/>
      <c r="GL55" s="47"/>
      <c r="GM55" s="47"/>
      <c r="GN55" s="47"/>
      <c r="GO55" s="47"/>
      <c r="GP55" s="47"/>
      <c r="GQ55" s="47"/>
      <c r="GR55" s="47"/>
      <c r="GS55" s="47"/>
      <c r="GT55" s="47"/>
      <c r="GU55" s="47"/>
      <c r="GV55" s="47"/>
      <c r="GW55" s="47"/>
      <c r="GX55" s="47"/>
      <c r="GY55" s="47"/>
      <c r="GZ55" s="47"/>
      <c r="HA55" s="47"/>
      <c r="HB55" s="47"/>
      <c r="HC55" s="47"/>
      <c r="HD55" s="47"/>
      <c r="HE55" s="47"/>
      <c r="HF55" s="47"/>
      <c r="HG55" s="47"/>
      <c r="HH55" s="47"/>
      <c r="HI55" s="47"/>
      <c r="HJ55" s="47"/>
      <c r="HK55" s="47"/>
      <c r="HL55" s="47"/>
      <c r="HM55" s="47"/>
      <c r="HN55" s="47"/>
      <c r="HO55" s="47"/>
      <c r="HP55" s="47"/>
      <c r="HQ55" s="47"/>
      <c r="HR55" s="47"/>
      <c r="HS55" s="47"/>
      <c r="HT55" s="47"/>
      <c r="HU55" s="47"/>
      <c r="HV55" s="47"/>
      <c r="HW55" s="47"/>
      <c r="HX55" s="47"/>
      <c r="HY55" s="47"/>
      <c r="HZ55" s="47"/>
      <c r="IA55" s="47"/>
      <c r="IB55" s="47"/>
      <c r="IC55" s="47"/>
      <c r="ID55" s="47"/>
      <c r="IE55" s="47"/>
      <c r="IF55" s="47"/>
      <c r="IG55" s="47"/>
      <c r="IH55" s="47"/>
      <c r="II55" s="47"/>
      <c r="IJ55" s="47"/>
      <c r="IK55" s="47"/>
      <c r="IL55" s="47"/>
      <c r="IM55" s="47"/>
      <c r="IN55" s="47"/>
      <c r="IO55" s="47"/>
      <c r="IP55" s="47"/>
      <c r="IQ55" s="47"/>
      <c r="IR55" s="47"/>
      <c r="IS55" s="47"/>
      <c r="IT55" s="47"/>
      <c r="IU55" s="47"/>
      <c r="IV55" s="47"/>
      <c r="IW55" s="47"/>
      <c r="IX55" s="47"/>
      <c r="IY55" s="47"/>
      <c r="IZ55" s="47"/>
      <c r="JA55" s="47"/>
      <c r="JB55" s="47"/>
      <c r="JC55" s="47"/>
      <c r="JD55" s="47"/>
      <c r="JE55" s="47"/>
      <c r="JF55" s="47"/>
      <c r="JG55" s="47"/>
      <c r="JH55" s="47"/>
      <c r="JI55" s="47"/>
      <c r="JJ55" s="47"/>
      <c r="JK55" s="47"/>
      <c r="JL55" s="47"/>
      <c r="JM55" s="47"/>
      <c r="JN55" s="47"/>
      <c r="JO55" s="47"/>
      <c r="JP55" s="47"/>
      <c r="JQ55" s="47"/>
      <c r="JR55" s="47"/>
      <c r="JS55" s="47"/>
      <c r="JT55" s="47"/>
      <c r="JU55" s="47"/>
      <c r="JV55" s="47"/>
      <c r="JW55" s="47"/>
      <c r="JX55" s="47"/>
      <c r="JY55" s="47"/>
      <c r="JZ55" s="47"/>
      <c r="KA55" s="47"/>
      <c r="KB55" s="47"/>
      <c r="KC55" s="47"/>
      <c r="KD55" s="47"/>
      <c r="KE55" s="47"/>
      <c r="KF55" s="47"/>
      <c r="KG55" s="47"/>
      <c r="KH55" s="47"/>
      <c r="KI55" s="47"/>
      <c r="KJ55" s="47"/>
      <c r="KK55" s="47"/>
      <c r="KL55" s="47"/>
      <c r="KM55" s="47"/>
      <c r="KN55" s="47"/>
      <c r="KO55" s="47"/>
      <c r="KP55" s="47"/>
      <c r="KQ55" s="47"/>
      <c r="KR55" s="47"/>
      <c r="KS55" s="47"/>
      <c r="KT55" s="47"/>
      <c r="KU55" s="47"/>
      <c r="KV55" s="47"/>
      <c r="KW55" s="47"/>
      <c r="KX55" s="47"/>
      <c r="KY55" s="47"/>
      <c r="KZ55" s="47"/>
      <c r="LA55" s="47"/>
      <c r="LB55" s="47"/>
      <c r="LC55" s="47"/>
      <c r="LD55" s="47"/>
      <c r="LE55" s="47"/>
      <c r="LF55" s="47"/>
      <c r="LG55" s="47"/>
      <c r="LH55" s="47"/>
      <c r="LI55" s="47"/>
      <c r="LJ55" s="47"/>
      <c r="LK55" s="47"/>
      <c r="LL55" s="47"/>
      <c r="LM55" s="47"/>
      <c r="LN55" s="47"/>
      <c r="LO55" s="47"/>
      <c r="LP55" s="47"/>
      <c r="LQ55" s="47"/>
      <c r="LR55" s="47"/>
      <c r="LS55" s="47"/>
      <c r="LT55" s="47"/>
      <c r="LU55" s="47"/>
      <c r="LV55" s="47"/>
      <c r="LW55" s="47"/>
      <c r="LX55" s="47"/>
      <c r="LY55" s="47"/>
      <c r="LZ55" s="47"/>
      <c r="MA55" s="47"/>
      <c r="MB55" s="47"/>
      <c r="MC55" s="47"/>
    </row>
    <row r="56" spans="1:341" x14ac:dyDescent="0.25">
      <c r="A56" s="57" t="s">
        <v>48</v>
      </c>
      <c r="B56" s="58" t="s">
        <v>49</v>
      </c>
      <c r="C56" s="59" t="s">
        <v>322</v>
      </c>
      <c r="D56" s="60">
        <v>7183671900</v>
      </c>
      <c r="E56" s="103" t="s">
        <v>685</v>
      </c>
      <c r="F56" s="68"/>
      <c r="G56" s="68" t="s">
        <v>19</v>
      </c>
      <c r="H56" s="68" t="s">
        <v>19</v>
      </c>
      <c r="I56" s="68"/>
      <c r="J56" s="68"/>
      <c r="K56" s="68"/>
      <c r="L56" s="68"/>
      <c r="M56" s="68" t="s">
        <v>19</v>
      </c>
      <c r="N56" s="68"/>
      <c r="O56" s="68"/>
      <c r="P56" s="68"/>
      <c r="Q56" s="68"/>
      <c r="R56" s="70" t="s">
        <v>19</v>
      </c>
    </row>
    <row r="57" spans="1:341" ht="41.25" customHeight="1" x14ac:dyDescent="0.25">
      <c r="A57" s="57" t="s">
        <v>50</v>
      </c>
      <c r="B57" s="58" t="s">
        <v>323</v>
      </c>
      <c r="C57" s="59" t="s">
        <v>324</v>
      </c>
      <c r="D57" s="60" t="s">
        <v>325</v>
      </c>
      <c r="E57" s="103" t="s">
        <v>685</v>
      </c>
      <c r="F57" s="68" t="s">
        <v>21</v>
      </c>
      <c r="G57" s="68" t="s">
        <v>19</v>
      </c>
      <c r="H57" s="68" t="s">
        <v>19</v>
      </c>
      <c r="I57" s="68" t="s">
        <v>19</v>
      </c>
      <c r="J57" s="68" t="s">
        <v>19</v>
      </c>
      <c r="K57" s="68"/>
      <c r="L57" s="68"/>
      <c r="M57" s="68" t="s">
        <v>19</v>
      </c>
      <c r="N57" s="68" t="s">
        <v>19</v>
      </c>
      <c r="O57" s="68" t="s">
        <v>19</v>
      </c>
      <c r="P57" s="68" t="s">
        <v>19</v>
      </c>
      <c r="Q57" s="68" t="s">
        <v>19</v>
      </c>
      <c r="R57" s="70" t="s">
        <v>19</v>
      </c>
    </row>
    <row r="58" spans="1:341" ht="30" x14ac:dyDescent="0.25">
      <c r="A58" s="57" t="s">
        <v>51</v>
      </c>
      <c r="B58" s="58" t="s">
        <v>326</v>
      </c>
      <c r="C58" s="59" t="s">
        <v>327</v>
      </c>
      <c r="D58" s="60" t="s">
        <v>328</v>
      </c>
      <c r="E58" s="103" t="s">
        <v>685</v>
      </c>
      <c r="F58" s="68" t="s">
        <v>19</v>
      </c>
      <c r="G58" s="68" t="s">
        <v>19</v>
      </c>
      <c r="H58" s="68" t="s">
        <v>19</v>
      </c>
      <c r="I58" s="68" t="s">
        <v>19</v>
      </c>
      <c r="J58" s="68"/>
      <c r="K58" s="68"/>
      <c r="L58" s="68"/>
      <c r="M58" s="68" t="s">
        <v>19</v>
      </c>
      <c r="N58" s="68" t="s">
        <v>19</v>
      </c>
      <c r="O58" s="68" t="s">
        <v>19</v>
      </c>
      <c r="P58" s="68" t="s">
        <v>19</v>
      </c>
      <c r="Q58" s="68" t="s">
        <v>19</v>
      </c>
      <c r="R58" s="70" t="s">
        <v>19</v>
      </c>
    </row>
    <row r="59" spans="1:341" s="61" customFormat="1" ht="29.25" x14ac:dyDescent="0.25">
      <c r="A59" s="62" t="s">
        <v>168</v>
      </c>
      <c r="B59" s="58" t="s">
        <v>648</v>
      </c>
      <c r="C59" s="80" t="s">
        <v>650</v>
      </c>
      <c r="D59" s="60" t="s">
        <v>649</v>
      </c>
      <c r="E59" s="103" t="s">
        <v>685</v>
      </c>
      <c r="F59" s="68" t="s">
        <v>21</v>
      </c>
      <c r="G59" s="68" t="s">
        <v>21</v>
      </c>
      <c r="H59" s="68"/>
      <c r="I59" s="68" t="s">
        <v>19</v>
      </c>
      <c r="J59" s="68"/>
      <c r="K59" s="68"/>
      <c r="L59" s="68"/>
      <c r="M59" s="68" t="s">
        <v>21</v>
      </c>
      <c r="N59" s="68"/>
      <c r="O59" s="68" t="s">
        <v>21</v>
      </c>
      <c r="P59" s="68" t="s">
        <v>21</v>
      </c>
      <c r="Q59" s="68"/>
      <c r="R59" s="70" t="s">
        <v>19</v>
      </c>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47"/>
      <c r="FW59" s="47"/>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47"/>
      <c r="HA59" s="47"/>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47"/>
      <c r="IE59" s="47"/>
      <c r="IF59" s="47"/>
      <c r="IG59" s="47"/>
      <c r="IH59" s="47"/>
      <c r="II59" s="47"/>
      <c r="IJ59" s="47"/>
      <c r="IK59" s="47"/>
      <c r="IL59" s="47"/>
      <c r="IM59" s="47"/>
      <c r="IN59" s="47"/>
      <c r="IO59" s="47"/>
      <c r="IP59" s="47"/>
      <c r="IQ59" s="47"/>
      <c r="IR59" s="47"/>
      <c r="IS59" s="47"/>
      <c r="IT59" s="47"/>
      <c r="IU59" s="47"/>
      <c r="IV59" s="47"/>
      <c r="IW59" s="47"/>
      <c r="IX59" s="47"/>
      <c r="IY59" s="47"/>
      <c r="IZ59" s="47"/>
      <c r="JA59" s="47"/>
      <c r="JB59" s="47"/>
      <c r="JC59" s="47"/>
      <c r="JD59" s="47"/>
      <c r="JE59" s="47"/>
      <c r="JF59" s="47"/>
      <c r="JG59" s="47"/>
      <c r="JH59" s="47"/>
      <c r="JI59" s="47"/>
      <c r="JJ59" s="47"/>
      <c r="JK59" s="47"/>
      <c r="JL59" s="47"/>
      <c r="JM59" s="47"/>
      <c r="JN59" s="47"/>
      <c r="JO59" s="47"/>
      <c r="JP59" s="47"/>
      <c r="JQ59" s="47"/>
      <c r="JR59" s="47"/>
      <c r="JS59" s="47"/>
      <c r="JT59" s="47"/>
      <c r="JU59" s="47"/>
      <c r="JV59" s="47"/>
      <c r="JW59" s="47"/>
      <c r="JX59" s="47"/>
      <c r="JY59" s="47"/>
      <c r="JZ59" s="47"/>
      <c r="KA59" s="47"/>
      <c r="KB59" s="47"/>
      <c r="KC59" s="47"/>
      <c r="KD59" s="47"/>
      <c r="KE59" s="47"/>
      <c r="KF59" s="47"/>
      <c r="KG59" s="47"/>
      <c r="KH59" s="47"/>
      <c r="KI59" s="47"/>
      <c r="KJ59" s="47"/>
      <c r="KK59" s="47"/>
      <c r="KL59" s="47"/>
      <c r="KM59" s="47"/>
      <c r="KN59" s="47"/>
      <c r="KO59" s="47"/>
      <c r="KP59" s="47"/>
      <c r="KQ59" s="47"/>
      <c r="KR59" s="47"/>
      <c r="KS59" s="47"/>
      <c r="KT59" s="47"/>
      <c r="KU59" s="47"/>
      <c r="KV59" s="47"/>
      <c r="KW59" s="47"/>
      <c r="KX59" s="47"/>
      <c r="KY59" s="47"/>
      <c r="KZ59" s="47"/>
      <c r="LA59" s="47"/>
      <c r="LB59" s="47"/>
      <c r="LC59" s="47"/>
      <c r="LD59" s="47"/>
      <c r="LE59" s="47"/>
      <c r="LF59" s="47"/>
      <c r="LG59" s="47"/>
      <c r="LH59" s="47"/>
      <c r="LI59" s="47"/>
      <c r="LJ59" s="47"/>
      <c r="LK59" s="47"/>
      <c r="LL59" s="47"/>
      <c r="LM59" s="47"/>
      <c r="LN59" s="47"/>
      <c r="LO59" s="47"/>
      <c r="LP59" s="47"/>
      <c r="LQ59" s="47"/>
      <c r="LR59" s="47"/>
      <c r="LS59" s="47"/>
      <c r="LT59" s="47"/>
      <c r="LU59" s="47"/>
      <c r="LV59" s="47"/>
      <c r="LW59" s="47"/>
      <c r="LX59" s="47"/>
      <c r="LY59" s="47"/>
      <c r="LZ59" s="47"/>
      <c r="MA59" s="47"/>
      <c r="MB59" s="47"/>
      <c r="MC59" s="47"/>
    </row>
    <row r="60" spans="1:341" s="61" customFormat="1" x14ac:dyDescent="0.25">
      <c r="A60" s="57" t="s">
        <v>169</v>
      </c>
      <c r="B60" s="58" t="s">
        <v>510</v>
      </c>
      <c r="C60" s="59" t="s">
        <v>509</v>
      </c>
      <c r="D60" s="60" t="s">
        <v>511</v>
      </c>
      <c r="E60" s="103" t="s">
        <v>685</v>
      </c>
      <c r="F60" s="68"/>
      <c r="G60" s="68" t="s">
        <v>21</v>
      </c>
      <c r="H60" s="68" t="s">
        <v>21</v>
      </c>
      <c r="I60" s="68"/>
      <c r="J60" s="68"/>
      <c r="K60" s="68"/>
      <c r="L60" s="68"/>
      <c r="M60" s="68" t="s">
        <v>21</v>
      </c>
      <c r="N60" s="68"/>
      <c r="O60" s="68"/>
      <c r="P60" s="68"/>
      <c r="Q60" s="68"/>
      <c r="R60" s="70"/>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c r="ID60" s="47"/>
      <c r="IE60" s="47"/>
      <c r="IF60" s="47"/>
      <c r="IG60" s="47"/>
      <c r="IH60" s="47"/>
      <c r="II60" s="47"/>
      <c r="IJ60" s="47"/>
      <c r="IK60" s="47"/>
      <c r="IL60" s="47"/>
      <c r="IM60" s="47"/>
      <c r="IN60" s="47"/>
      <c r="IO60" s="47"/>
      <c r="IP60" s="47"/>
      <c r="IQ60" s="47"/>
      <c r="IR60" s="47"/>
      <c r="IS60" s="47"/>
      <c r="IT60" s="47"/>
      <c r="IU60" s="47"/>
      <c r="IV60" s="47"/>
      <c r="IW60" s="47"/>
      <c r="IX60" s="47"/>
      <c r="IY60" s="47"/>
      <c r="IZ60" s="47"/>
      <c r="JA60" s="47"/>
      <c r="JB60" s="47"/>
      <c r="JC60" s="47"/>
      <c r="JD60" s="47"/>
      <c r="JE60" s="47"/>
      <c r="JF60" s="47"/>
      <c r="JG60" s="47"/>
      <c r="JH60" s="47"/>
      <c r="JI60" s="47"/>
      <c r="JJ60" s="47"/>
      <c r="JK60" s="47"/>
      <c r="JL60" s="47"/>
      <c r="JM60" s="47"/>
      <c r="JN60" s="47"/>
      <c r="JO60" s="47"/>
      <c r="JP60" s="47"/>
      <c r="JQ60" s="47"/>
      <c r="JR60" s="47"/>
      <c r="JS60" s="47"/>
      <c r="JT60" s="47"/>
      <c r="JU60" s="47"/>
      <c r="JV60" s="47"/>
      <c r="JW60" s="47"/>
      <c r="JX60" s="47"/>
      <c r="JY60" s="47"/>
      <c r="JZ60" s="47"/>
      <c r="KA60" s="47"/>
      <c r="KB60" s="47"/>
      <c r="KC60" s="47"/>
      <c r="KD60" s="47"/>
      <c r="KE60" s="47"/>
      <c r="KF60" s="47"/>
      <c r="KG60" s="47"/>
      <c r="KH60" s="47"/>
      <c r="KI60" s="47"/>
      <c r="KJ60" s="47"/>
      <c r="KK60" s="47"/>
      <c r="KL60" s="47"/>
      <c r="KM60" s="47"/>
      <c r="KN60" s="47"/>
      <c r="KO60" s="47"/>
      <c r="KP60" s="47"/>
      <c r="KQ60" s="47"/>
      <c r="KR60" s="47"/>
      <c r="KS60" s="47"/>
      <c r="KT60" s="47"/>
      <c r="KU60" s="47"/>
      <c r="KV60" s="47"/>
      <c r="KW60" s="47"/>
      <c r="KX60" s="47"/>
      <c r="KY60" s="47"/>
      <c r="KZ60" s="47"/>
      <c r="LA60" s="47"/>
      <c r="LB60" s="47"/>
      <c r="LC60" s="47"/>
      <c r="LD60" s="47"/>
      <c r="LE60" s="47"/>
      <c r="LF60" s="47"/>
      <c r="LG60" s="47"/>
      <c r="LH60" s="47"/>
      <c r="LI60" s="47"/>
      <c r="LJ60" s="47"/>
      <c r="LK60" s="47"/>
      <c r="LL60" s="47"/>
      <c r="LM60" s="47"/>
      <c r="LN60" s="47"/>
      <c r="LO60" s="47"/>
      <c r="LP60" s="47"/>
      <c r="LQ60" s="47"/>
      <c r="LR60" s="47"/>
      <c r="LS60" s="47"/>
      <c r="LT60" s="47"/>
      <c r="LU60" s="47"/>
      <c r="LV60" s="47"/>
      <c r="LW60" s="47"/>
      <c r="LX60" s="47"/>
      <c r="LY60" s="47"/>
      <c r="LZ60" s="47"/>
      <c r="MA60" s="47"/>
      <c r="MB60" s="47"/>
      <c r="MC60" s="47"/>
    </row>
    <row r="61" spans="1:341" s="61" customFormat="1" x14ac:dyDescent="0.25">
      <c r="A61" s="57" t="s">
        <v>52</v>
      </c>
      <c r="B61" s="58" t="s">
        <v>53</v>
      </c>
      <c r="C61" s="59" t="s">
        <v>329</v>
      </c>
      <c r="D61" s="60" t="s">
        <v>330</v>
      </c>
      <c r="E61" s="103" t="s">
        <v>685</v>
      </c>
      <c r="F61" s="68" t="s">
        <v>21</v>
      </c>
      <c r="G61" s="68" t="s">
        <v>21</v>
      </c>
      <c r="H61" s="68"/>
      <c r="I61" s="68" t="s">
        <v>21</v>
      </c>
      <c r="J61" s="68"/>
      <c r="K61" s="68"/>
      <c r="L61" s="68"/>
      <c r="M61" s="68"/>
      <c r="N61" s="68"/>
      <c r="O61" s="68"/>
      <c r="P61" s="68"/>
      <c r="Q61" s="68"/>
      <c r="R61" s="70"/>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c r="IF61" s="47"/>
      <c r="IG61" s="47"/>
      <c r="IH61" s="47"/>
      <c r="II61" s="47"/>
      <c r="IJ61" s="47"/>
      <c r="IK61" s="47"/>
      <c r="IL61" s="47"/>
      <c r="IM61" s="47"/>
      <c r="IN61" s="47"/>
      <c r="IO61" s="47"/>
      <c r="IP61" s="47"/>
      <c r="IQ61" s="47"/>
      <c r="IR61" s="47"/>
      <c r="IS61" s="47"/>
      <c r="IT61" s="47"/>
      <c r="IU61" s="47"/>
      <c r="IV61" s="47"/>
      <c r="IW61" s="47"/>
      <c r="IX61" s="47"/>
      <c r="IY61" s="47"/>
      <c r="IZ61" s="47"/>
      <c r="JA61" s="47"/>
      <c r="JB61" s="47"/>
      <c r="JC61" s="47"/>
      <c r="JD61" s="47"/>
      <c r="JE61" s="47"/>
      <c r="JF61" s="47"/>
      <c r="JG61" s="47"/>
      <c r="JH61" s="47"/>
      <c r="JI61" s="47"/>
      <c r="JJ61" s="47"/>
      <c r="JK61" s="47"/>
      <c r="JL61" s="47"/>
      <c r="JM61" s="47"/>
      <c r="JN61" s="47"/>
      <c r="JO61" s="47"/>
      <c r="JP61" s="47"/>
      <c r="JQ61" s="47"/>
      <c r="JR61" s="47"/>
      <c r="JS61" s="47"/>
      <c r="JT61" s="47"/>
      <c r="JU61" s="47"/>
      <c r="JV61" s="47"/>
      <c r="JW61" s="47"/>
      <c r="JX61" s="47"/>
      <c r="JY61" s="47"/>
      <c r="JZ61" s="47"/>
      <c r="KA61" s="47"/>
      <c r="KB61" s="47"/>
      <c r="KC61" s="47"/>
      <c r="KD61" s="47"/>
      <c r="KE61" s="47"/>
      <c r="KF61" s="47"/>
      <c r="KG61" s="47"/>
      <c r="KH61" s="47"/>
      <c r="KI61" s="47"/>
      <c r="KJ61" s="47"/>
      <c r="KK61" s="47"/>
      <c r="KL61" s="47"/>
      <c r="KM61" s="47"/>
      <c r="KN61" s="47"/>
      <c r="KO61" s="47"/>
      <c r="KP61" s="47"/>
      <c r="KQ61" s="47"/>
      <c r="KR61" s="47"/>
      <c r="KS61" s="47"/>
      <c r="KT61" s="47"/>
      <c r="KU61" s="47"/>
      <c r="KV61" s="47"/>
      <c r="KW61" s="47"/>
      <c r="KX61" s="47"/>
      <c r="KY61" s="47"/>
      <c r="KZ61" s="47"/>
      <c r="LA61" s="47"/>
      <c r="LB61" s="47"/>
      <c r="LC61" s="47"/>
      <c r="LD61" s="47"/>
      <c r="LE61" s="47"/>
      <c r="LF61" s="47"/>
      <c r="LG61" s="47"/>
      <c r="LH61" s="47"/>
      <c r="LI61" s="47"/>
      <c r="LJ61" s="47"/>
      <c r="LK61" s="47"/>
      <c r="LL61" s="47"/>
      <c r="LM61" s="47"/>
      <c r="LN61" s="47"/>
      <c r="LO61" s="47"/>
      <c r="LP61" s="47"/>
      <c r="LQ61" s="47"/>
      <c r="LR61" s="47"/>
      <c r="LS61" s="47"/>
      <c r="LT61" s="47"/>
      <c r="LU61" s="47"/>
      <c r="LV61" s="47"/>
      <c r="LW61" s="47"/>
      <c r="LX61" s="47"/>
      <c r="LY61" s="47"/>
      <c r="LZ61" s="47"/>
      <c r="MA61" s="47"/>
      <c r="MB61" s="47"/>
      <c r="MC61" s="47"/>
    </row>
    <row r="62" spans="1:341" x14ac:dyDescent="0.25">
      <c r="A62" s="57" t="s">
        <v>54</v>
      </c>
      <c r="B62" s="58" t="s">
        <v>331</v>
      </c>
      <c r="C62" s="59" t="s">
        <v>332</v>
      </c>
      <c r="D62" s="60">
        <v>6317897373</v>
      </c>
      <c r="E62" s="103" t="s">
        <v>685</v>
      </c>
      <c r="F62" s="68"/>
      <c r="G62" s="68" t="s">
        <v>19</v>
      </c>
      <c r="H62" s="68" t="s">
        <v>19</v>
      </c>
      <c r="I62" s="68"/>
      <c r="J62" s="68"/>
      <c r="K62" s="68"/>
      <c r="L62" s="68"/>
      <c r="M62" s="68" t="s">
        <v>19</v>
      </c>
      <c r="N62" s="68"/>
      <c r="O62" s="68" t="s">
        <v>19</v>
      </c>
      <c r="P62" s="68" t="s">
        <v>19</v>
      </c>
      <c r="Q62" s="68"/>
      <c r="R62" s="70"/>
    </row>
    <row r="63" spans="1:341" x14ac:dyDescent="0.25">
      <c r="A63" s="57" t="s">
        <v>55</v>
      </c>
      <c r="B63" s="58" t="s">
        <v>56</v>
      </c>
      <c r="C63" s="59" t="s">
        <v>333</v>
      </c>
      <c r="D63" s="60" t="s">
        <v>336</v>
      </c>
      <c r="E63" s="103" t="s">
        <v>685</v>
      </c>
      <c r="F63" s="68" t="s">
        <v>19</v>
      </c>
      <c r="G63" s="68" t="s">
        <v>19</v>
      </c>
      <c r="H63" s="68" t="s">
        <v>19</v>
      </c>
      <c r="I63" s="68" t="s">
        <v>19</v>
      </c>
      <c r="J63" s="68"/>
      <c r="K63" s="68"/>
      <c r="L63" s="68"/>
      <c r="M63" s="68" t="s">
        <v>19</v>
      </c>
      <c r="N63" s="68" t="s">
        <v>19</v>
      </c>
      <c r="O63" s="68" t="s">
        <v>19</v>
      </c>
      <c r="P63" s="68" t="s">
        <v>19</v>
      </c>
      <c r="Q63" s="68"/>
      <c r="R63" s="70" t="s">
        <v>19</v>
      </c>
    </row>
    <row r="64" spans="1:341" s="61" customFormat="1" x14ac:dyDescent="0.25">
      <c r="A64" s="57" t="s">
        <v>170</v>
      </c>
      <c r="B64" s="58" t="s">
        <v>527</v>
      </c>
      <c r="C64" s="80" t="s">
        <v>528</v>
      </c>
      <c r="D64" s="60" t="s">
        <v>529</v>
      </c>
      <c r="E64" s="103" t="s">
        <v>685</v>
      </c>
      <c r="F64" s="68"/>
      <c r="G64" s="68" t="s">
        <v>21</v>
      </c>
      <c r="H64" s="68"/>
      <c r="I64" s="68" t="s">
        <v>132</v>
      </c>
      <c r="J64" s="68"/>
      <c r="K64" s="68"/>
      <c r="L64" s="68"/>
      <c r="M64" s="68" t="s">
        <v>21</v>
      </c>
      <c r="N64" s="68"/>
      <c r="O64" s="68"/>
      <c r="P64" s="68"/>
      <c r="Q64" s="68"/>
      <c r="R64" s="70"/>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c r="GX64" s="47"/>
      <c r="GY64" s="47"/>
      <c r="GZ64" s="47"/>
      <c r="HA64" s="47"/>
      <c r="HB64" s="47"/>
      <c r="HC64" s="47"/>
      <c r="HD64" s="47"/>
      <c r="HE64" s="47"/>
      <c r="HF64" s="47"/>
      <c r="HG64" s="47"/>
      <c r="HH64" s="47"/>
      <c r="HI64" s="47"/>
      <c r="HJ64" s="47"/>
      <c r="HK64" s="47"/>
      <c r="HL64" s="47"/>
      <c r="HM64" s="47"/>
      <c r="HN64" s="47"/>
      <c r="HO64" s="47"/>
      <c r="HP64" s="47"/>
      <c r="HQ64" s="47"/>
      <c r="HR64" s="47"/>
      <c r="HS64" s="47"/>
      <c r="HT64" s="47"/>
      <c r="HU64" s="47"/>
      <c r="HV64" s="47"/>
      <c r="HW64" s="47"/>
      <c r="HX64" s="47"/>
      <c r="HY64" s="47"/>
      <c r="HZ64" s="47"/>
      <c r="IA64" s="47"/>
      <c r="IB64" s="47"/>
      <c r="IC64" s="47"/>
      <c r="ID64" s="47"/>
      <c r="IE64" s="47"/>
      <c r="IF64" s="47"/>
      <c r="IG64" s="47"/>
      <c r="IH64" s="47"/>
      <c r="II64" s="47"/>
      <c r="IJ64" s="47"/>
      <c r="IK64" s="47"/>
      <c r="IL64" s="47"/>
      <c r="IM64" s="47"/>
      <c r="IN64" s="47"/>
      <c r="IO64" s="47"/>
      <c r="IP64" s="47"/>
      <c r="IQ64" s="47"/>
      <c r="IR64" s="47"/>
      <c r="IS64" s="47"/>
      <c r="IT64" s="47"/>
      <c r="IU64" s="47"/>
      <c r="IV64" s="47"/>
      <c r="IW64" s="47"/>
      <c r="IX64" s="47"/>
      <c r="IY64" s="47"/>
      <c r="IZ64" s="47"/>
      <c r="JA64" s="47"/>
      <c r="JB64" s="47"/>
      <c r="JC64" s="47"/>
      <c r="JD64" s="47"/>
      <c r="JE64" s="47"/>
      <c r="JF64" s="47"/>
      <c r="JG64" s="47"/>
      <c r="JH64" s="47"/>
      <c r="JI64" s="47"/>
      <c r="JJ64" s="47"/>
      <c r="JK64" s="47"/>
      <c r="JL64" s="47"/>
      <c r="JM64" s="47"/>
      <c r="JN64" s="47"/>
      <c r="JO64" s="47"/>
      <c r="JP64" s="47"/>
      <c r="JQ64" s="47"/>
      <c r="JR64" s="47"/>
      <c r="JS64" s="47"/>
      <c r="JT64" s="47"/>
      <c r="JU64" s="47"/>
      <c r="JV64" s="47"/>
      <c r="JW64" s="47"/>
      <c r="JX64" s="47"/>
      <c r="JY64" s="47"/>
      <c r="JZ64" s="47"/>
      <c r="KA64" s="47"/>
      <c r="KB64" s="47"/>
      <c r="KC64" s="47"/>
      <c r="KD64" s="47"/>
      <c r="KE64" s="47"/>
      <c r="KF64" s="47"/>
      <c r="KG64" s="47"/>
      <c r="KH64" s="47"/>
      <c r="KI64" s="47"/>
      <c r="KJ64" s="47"/>
      <c r="KK64" s="47"/>
      <c r="KL64" s="47"/>
      <c r="KM64" s="47"/>
      <c r="KN64" s="47"/>
      <c r="KO64" s="47"/>
      <c r="KP64" s="47"/>
      <c r="KQ64" s="47"/>
      <c r="KR64" s="47"/>
      <c r="KS64" s="47"/>
      <c r="KT64" s="47"/>
      <c r="KU64" s="47"/>
      <c r="KV64" s="47"/>
      <c r="KW64" s="47"/>
      <c r="KX64" s="47"/>
      <c r="KY64" s="47"/>
      <c r="KZ64" s="47"/>
      <c r="LA64" s="47"/>
      <c r="LB64" s="47"/>
      <c r="LC64" s="47"/>
      <c r="LD64" s="47"/>
      <c r="LE64" s="47"/>
      <c r="LF64" s="47"/>
      <c r="LG64" s="47"/>
      <c r="LH64" s="47"/>
      <c r="LI64" s="47"/>
      <c r="LJ64" s="47"/>
      <c r="LK64" s="47"/>
      <c r="LL64" s="47"/>
      <c r="LM64" s="47"/>
      <c r="LN64" s="47"/>
      <c r="LO64" s="47"/>
      <c r="LP64" s="47"/>
      <c r="LQ64" s="47"/>
      <c r="LR64" s="47"/>
      <c r="LS64" s="47"/>
      <c r="LT64" s="47"/>
      <c r="LU64" s="47"/>
      <c r="LV64" s="47"/>
      <c r="LW64" s="47"/>
      <c r="LX64" s="47"/>
      <c r="LY64" s="47"/>
      <c r="LZ64" s="47"/>
      <c r="MA64" s="47"/>
      <c r="MB64" s="47"/>
      <c r="MC64" s="47"/>
    </row>
    <row r="65" spans="1:341" s="61" customFormat="1" ht="29.25" x14ac:dyDescent="0.25">
      <c r="A65" s="57" t="s">
        <v>57</v>
      </c>
      <c r="B65" s="58" t="s">
        <v>334</v>
      </c>
      <c r="C65" s="59" t="s">
        <v>335</v>
      </c>
      <c r="D65" s="60">
        <v>7182041200</v>
      </c>
      <c r="E65" s="103" t="s">
        <v>685</v>
      </c>
      <c r="F65" s="68"/>
      <c r="G65" s="68" t="s">
        <v>21</v>
      </c>
      <c r="H65" s="68"/>
      <c r="I65" s="68"/>
      <c r="J65" s="68"/>
      <c r="K65" s="68"/>
      <c r="L65" s="68"/>
      <c r="M65" s="68"/>
      <c r="N65" s="68"/>
      <c r="O65" s="68"/>
      <c r="P65" s="68"/>
      <c r="Q65" s="68"/>
      <c r="R65" s="70"/>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c r="HA65" s="47"/>
      <c r="HB65" s="47"/>
      <c r="HC65" s="47"/>
      <c r="HD65" s="47"/>
      <c r="HE65" s="47"/>
      <c r="HF65" s="47"/>
      <c r="HG65" s="47"/>
      <c r="HH65" s="47"/>
      <c r="HI65" s="47"/>
      <c r="HJ65" s="47"/>
      <c r="HK65" s="47"/>
      <c r="HL65" s="47"/>
      <c r="HM65" s="47"/>
      <c r="HN65" s="47"/>
      <c r="HO65" s="47"/>
      <c r="HP65" s="47"/>
      <c r="HQ65" s="47"/>
      <c r="HR65" s="47"/>
      <c r="HS65" s="47"/>
      <c r="HT65" s="47"/>
      <c r="HU65" s="47"/>
      <c r="HV65" s="47"/>
      <c r="HW65" s="47"/>
      <c r="HX65" s="47"/>
      <c r="HY65" s="47"/>
      <c r="HZ65" s="47"/>
      <c r="IA65" s="47"/>
      <c r="IB65" s="47"/>
      <c r="IC65" s="47"/>
      <c r="ID65" s="47"/>
      <c r="IE65" s="47"/>
      <c r="IF65" s="47"/>
      <c r="IG65" s="47"/>
      <c r="IH65" s="47"/>
      <c r="II65" s="47"/>
      <c r="IJ65" s="47"/>
      <c r="IK65" s="47"/>
      <c r="IL65" s="47"/>
      <c r="IM65" s="47"/>
      <c r="IN65" s="47"/>
      <c r="IO65" s="47"/>
      <c r="IP65" s="47"/>
      <c r="IQ65" s="47"/>
      <c r="IR65" s="47"/>
      <c r="IS65" s="47"/>
      <c r="IT65" s="47"/>
      <c r="IU65" s="47"/>
      <c r="IV65" s="47"/>
      <c r="IW65" s="47"/>
      <c r="IX65" s="47"/>
      <c r="IY65" s="47"/>
      <c r="IZ65" s="47"/>
      <c r="JA65" s="47"/>
      <c r="JB65" s="47"/>
      <c r="JC65" s="47"/>
      <c r="JD65" s="47"/>
      <c r="JE65" s="47"/>
      <c r="JF65" s="47"/>
      <c r="JG65" s="47"/>
      <c r="JH65" s="47"/>
      <c r="JI65" s="47"/>
      <c r="JJ65" s="47"/>
      <c r="JK65" s="47"/>
      <c r="JL65" s="47"/>
      <c r="JM65" s="47"/>
      <c r="JN65" s="47"/>
      <c r="JO65" s="47"/>
      <c r="JP65" s="47"/>
      <c r="JQ65" s="47"/>
      <c r="JR65" s="47"/>
      <c r="JS65" s="47"/>
      <c r="JT65" s="47"/>
      <c r="JU65" s="47"/>
      <c r="JV65" s="47"/>
      <c r="JW65" s="47"/>
      <c r="JX65" s="47"/>
      <c r="JY65" s="47"/>
      <c r="JZ65" s="47"/>
      <c r="KA65" s="47"/>
      <c r="KB65" s="47"/>
      <c r="KC65" s="47"/>
      <c r="KD65" s="47"/>
      <c r="KE65" s="47"/>
      <c r="KF65" s="47"/>
      <c r="KG65" s="47"/>
      <c r="KH65" s="47"/>
      <c r="KI65" s="47"/>
      <c r="KJ65" s="47"/>
      <c r="KK65" s="47"/>
      <c r="KL65" s="47"/>
      <c r="KM65" s="47"/>
      <c r="KN65" s="47"/>
      <c r="KO65" s="47"/>
      <c r="KP65" s="47"/>
      <c r="KQ65" s="47"/>
      <c r="KR65" s="47"/>
      <c r="KS65" s="47"/>
      <c r="KT65" s="47"/>
      <c r="KU65" s="47"/>
      <c r="KV65" s="47"/>
      <c r="KW65" s="47"/>
      <c r="KX65" s="47"/>
      <c r="KY65" s="47"/>
      <c r="KZ65" s="47"/>
      <c r="LA65" s="47"/>
      <c r="LB65" s="47"/>
      <c r="LC65" s="47"/>
      <c r="LD65" s="47"/>
      <c r="LE65" s="47"/>
      <c r="LF65" s="47"/>
      <c r="LG65" s="47"/>
      <c r="LH65" s="47"/>
      <c r="LI65" s="47"/>
      <c r="LJ65" s="47"/>
      <c r="LK65" s="47"/>
      <c r="LL65" s="47"/>
      <c r="LM65" s="47"/>
      <c r="LN65" s="47"/>
      <c r="LO65" s="47"/>
      <c r="LP65" s="47"/>
      <c r="LQ65" s="47"/>
      <c r="LR65" s="47"/>
      <c r="LS65" s="47"/>
      <c r="LT65" s="47"/>
      <c r="LU65" s="47"/>
      <c r="LV65" s="47"/>
      <c r="LW65" s="47"/>
      <c r="LX65" s="47"/>
      <c r="LY65" s="47"/>
      <c r="LZ65" s="47"/>
      <c r="MA65" s="47"/>
      <c r="MB65" s="47"/>
      <c r="MC65" s="47"/>
    </row>
    <row r="66" spans="1:341" s="61" customFormat="1" x14ac:dyDescent="0.25">
      <c r="A66" s="57" t="s">
        <v>171</v>
      </c>
      <c r="B66" s="58" t="s">
        <v>611</v>
      </c>
      <c r="C66" s="59" t="s">
        <v>612</v>
      </c>
      <c r="D66" s="60">
        <v>6312341925</v>
      </c>
      <c r="E66" s="103" t="s">
        <v>685</v>
      </c>
      <c r="F66" s="68" t="s">
        <v>21</v>
      </c>
      <c r="G66" s="68" t="s">
        <v>21</v>
      </c>
      <c r="H66" s="68" t="s">
        <v>21</v>
      </c>
      <c r="I66" s="68" t="s">
        <v>21</v>
      </c>
      <c r="J66" s="68" t="s">
        <v>19</v>
      </c>
      <c r="K66" s="68" t="s">
        <v>21</v>
      </c>
      <c r="L66" s="68" t="s">
        <v>21</v>
      </c>
      <c r="M66" s="68" t="s">
        <v>21</v>
      </c>
      <c r="N66" s="68" t="s">
        <v>21</v>
      </c>
      <c r="O66" s="68" t="s">
        <v>21</v>
      </c>
      <c r="P66" s="68" t="s">
        <v>21</v>
      </c>
      <c r="Q66" s="68" t="s">
        <v>21</v>
      </c>
      <c r="R66" s="70" t="s">
        <v>21</v>
      </c>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c r="IF66" s="47"/>
      <c r="IG66" s="47"/>
      <c r="IH66" s="47"/>
      <c r="II66" s="47"/>
      <c r="IJ66" s="47"/>
      <c r="IK66" s="47"/>
      <c r="IL66" s="47"/>
      <c r="IM66" s="47"/>
      <c r="IN66" s="47"/>
      <c r="IO66" s="47"/>
      <c r="IP66" s="47"/>
      <c r="IQ66" s="47"/>
      <c r="IR66" s="47"/>
      <c r="IS66" s="47"/>
      <c r="IT66" s="47"/>
      <c r="IU66" s="47"/>
      <c r="IV66" s="47"/>
      <c r="IW66" s="47"/>
      <c r="IX66" s="47"/>
      <c r="IY66" s="47"/>
      <c r="IZ66" s="47"/>
      <c r="JA66" s="47"/>
      <c r="JB66" s="47"/>
      <c r="JC66" s="47"/>
      <c r="JD66" s="47"/>
      <c r="JE66" s="47"/>
      <c r="JF66" s="47"/>
      <c r="JG66" s="47"/>
      <c r="JH66" s="47"/>
      <c r="JI66" s="47"/>
      <c r="JJ66" s="47"/>
      <c r="JK66" s="47"/>
      <c r="JL66" s="47"/>
      <c r="JM66" s="47"/>
      <c r="JN66" s="47"/>
      <c r="JO66" s="47"/>
      <c r="JP66" s="47"/>
      <c r="JQ66" s="47"/>
      <c r="JR66" s="47"/>
      <c r="JS66" s="47"/>
      <c r="JT66" s="47"/>
      <c r="JU66" s="47"/>
      <c r="JV66" s="47"/>
      <c r="JW66" s="47"/>
      <c r="JX66" s="47"/>
      <c r="JY66" s="47"/>
      <c r="JZ66" s="47"/>
      <c r="KA66" s="47"/>
      <c r="KB66" s="47"/>
      <c r="KC66" s="47"/>
      <c r="KD66" s="47"/>
      <c r="KE66" s="47"/>
      <c r="KF66" s="47"/>
      <c r="KG66" s="47"/>
      <c r="KH66" s="47"/>
      <c r="KI66" s="47"/>
      <c r="KJ66" s="47"/>
      <c r="KK66" s="47"/>
      <c r="KL66" s="47"/>
      <c r="KM66" s="47"/>
      <c r="KN66" s="47"/>
      <c r="KO66" s="47"/>
      <c r="KP66" s="47"/>
      <c r="KQ66" s="47"/>
      <c r="KR66" s="47"/>
      <c r="KS66" s="47"/>
      <c r="KT66" s="47"/>
      <c r="KU66" s="47"/>
      <c r="KV66" s="47"/>
      <c r="KW66" s="47"/>
      <c r="KX66" s="47"/>
      <c r="KY66" s="47"/>
      <c r="KZ66" s="47"/>
      <c r="LA66" s="47"/>
      <c r="LB66" s="47"/>
      <c r="LC66" s="47"/>
      <c r="LD66" s="47"/>
      <c r="LE66" s="47"/>
      <c r="LF66" s="47"/>
      <c r="LG66" s="47"/>
      <c r="LH66" s="47"/>
      <c r="LI66" s="47"/>
      <c r="LJ66" s="47"/>
      <c r="LK66" s="47"/>
      <c r="LL66" s="47"/>
      <c r="LM66" s="47"/>
      <c r="LN66" s="47"/>
      <c r="LO66" s="47"/>
      <c r="LP66" s="47"/>
      <c r="LQ66" s="47"/>
      <c r="LR66" s="47"/>
      <c r="LS66" s="47"/>
      <c r="LT66" s="47"/>
      <c r="LU66" s="47"/>
      <c r="LV66" s="47"/>
      <c r="LW66" s="47"/>
      <c r="LX66" s="47"/>
      <c r="LY66" s="47"/>
      <c r="LZ66" s="47"/>
      <c r="MA66" s="47"/>
      <c r="MB66" s="47"/>
      <c r="MC66" s="47"/>
    </row>
    <row r="67" spans="1:341" x14ac:dyDescent="0.25">
      <c r="A67" s="57" t="s">
        <v>58</v>
      </c>
      <c r="B67" s="58" t="s">
        <v>337</v>
      </c>
      <c r="C67" s="59" t="s">
        <v>338</v>
      </c>
      <c r="D67" s="60" t="s">
        <v>339</v>
      </c>
      <c r="E67" s="103" t="s">
        <v>685</v>
      </c>
      <c r="F67" s="68" t="s">
        <v>21</v>
      </c>
      <c r="G67" s="68" t="s">
        <v>21</v>
      </c>
      <c r="H67" s="68"/>
      <c r="I67" s="68" t="s">
        <v>19</v>
      </c>
      <c r="J67" s="68" t="s">
        <v>19</v>
      </c>
      <c r="K67" s="68"/>
      <c r="L67" s="68"/>
      <c r="M67" s="68" t="s">
        <v>21</v>
      </c>
      <c r="N67" s="68" t="s">
        <v>21</v>
      </c>
      <c r="O67" s="68"/>
      <c r="P67" s="68" t="s">
        <v>19</v>
      </c>
      <c r="Q67" s="68"/>
      <c r="R67" s="70" t="s">
        <v>21</v>
      </c>
    </row>
    <row r="68" spans="1:341" s="61" customFormat="1" ht="30" x14ac:dyDescent="0.25">
      <c r="A68" s="57" t="s">
        <v>59</v>
      </c>
      <c r="B68" s="58" t="s">
        <v>343</v>
      </c>
      <c r="C68" s="59" t="s">
        <v>344</v>
      </c>
      <c r="D68" s="60">
        <v>7188525212</v>
      </c>
      <c r="E68" s="103" t="s">
        <v>685</v>
      </c>
      <c r="F68" s="68"/>
      <c r="G68" s="68" t="s">
        <v>19</v>
      </c>
      <c r="H68" s="68"/>
      <c r="I68" s="68"/>
      <c r="J68" s="68"/>
      <c r="K68" s="68"/>
      <c r="L68" s="68"/>
      <c r="M68" s="68"/>
      <c r="N68" s="68"/>
      <c r="O68" s="68"/>
      <c r="P68" s="68"/>
      <c r="Q68" s="68"/>
      <c r="R68" s="70" t="s">
        <v>19</v>
      </c>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c r="GF68" s="47"/>
      <c r="GG68" s="47"/>
      <c r="GH68" s="47"/>
      <c r="GI68" s="47"/>
      <c r="GJ68" s="47"/>
      <c r="GK68" s="47"/>
      <c r="GL68" s="47"/>
      <c r="GM68" s="47"/>
      <c r="GN68" s="47"/>
      <c r="GO68" s="47"/>
      <c r="GP68" s="47"/>
      <c r="GQ68" s="47"/>
      <c r="GR68" s="47"/>
      <c r="GS68" s="47"/>
      <c r="GT68" s="47"/>
      <c r="GU68" s="47"/>
      <c r="GV68" s="47"/>
      <c r="GW68" s="47"/>
      <c r="GX68" s="47"/>
      <c r="GY68" s="47"/>
      <c r="GZ68" s="47"/>
      <c r="HA68" s="47"/>
      <c r="HB68" s="47"/>
      <c r="HC68" s="47"/>
      <c r="HD68" s="47"/>
      <c r="HE68" s="47"/>
      <c r="HF68" s="47"/>
      <c r="HG68" s="47"/>
      <c r="HH68" s="47"/>
      <c r="HI68" s="47"/>
      <c r="HJ68" s="47"/>
      <c r="HK68" s="47"/>
      <c r="HL68" s="47"/>
      <c r="HM68" s="47"/>
      <c r="HN68" s="47"/>
      <c r="HO68" s="47"/>
      <c r="HP68" s="47"/>
      <c r="HQ68" s="47"/>
      <c r="HR68" s="47"/>
      <c r="HS68" s="47"/>
      <c r="HT68" s="47"/>
      <c r="HU68" s="47"/>
      <c r="HV68" s="47"/>
      <c r="HW68" s="47"/>
      <c r="HX68" s="47"/>
      <c r="HY68" s="47"/>
      <c r="HZ68" s="47"/>
      <c r="IA68" s="47"/>
      <c r="IB68" s="47"/>
      <c r="IC68" s="47"/>
      <c r="ID68" s="47"/>
      <c r="IE68" s="47"/>
      <c r="IF68" s="47"/>
      <c r="IG68" s="47"/>
      <c r="IH68" s="47"/>
      <c r="II68" s="47"/>
      <c r="IJ68" s="47"/>
      <c r="IK68" s="47"/>
      <c r="IL68" s="47"/>
      <c r="IM68" s="47"/>
      <c r="IN68" s="47"/>
      <c r="IO68" s="47"/>
      <c r="IP68" s="47"/>
      <c r="IQ68" s="47"/>
      <c r="IR68" s="47"/>
      <c r="IS68" s="47"/>
      <c r="IT68" s="47"/>
      <c r="IU68" s="47"/>
      <c r="IV68" s="47"/>
      <c r="IW68" s="47"/>
      <c r="IX68" s="47"/>
      <c r="IY68" s="47"/>
      <c r="IZ68" s="47"/>
      <c r="JA68" s="47"/>
      <c r="JB68" s="47"/>
      <c r="JC68" s="47"/>
      <c r="JD68" s="47"/>
      <c r="JE68" s="47"/>
      <c r="JF68" s="47"/>
      <c r="JG68" s="47"/>
      <c r="JH68" s="47"/>
      <c r="JI68" s="47"/>
      <c r="JJ68" s="47"/>
      <c r="JK68" s="47"/>
      <c r="JL68" s="47"/>
      <c r="JM68" s="47"/>
      <c r="JN68" s="47"/>
      <c r="JO68" s="47"/>
      <c r="JP68" s="47"/>
      <c r="JQ68" s="47"/>
      <c r="JR68" s="47"/>
      <c r="JS68" s="47"/>
      <c r="JT68" s="47"/>
      <c r="JU68" s="47"/>
      <c r="JV68" s="47"/>
      <c r="JW68" s="47"/>
      <c r="JX68" s="47"/>
      <c r="JY68" s="47"/>
      <c r="JZ68" s="47"/>
      <c r="KA68" s="47"/>
      <c r="KB68" s="47"/>
      <c r="KC68" s="47"/>
      <c r="KD68" s="47"/>
      <c r="KE68" s="47"/>
      <c r="KF68" s="47"/>
      <c r="KG68" s="47"/>
      <c r="KH68" s="47"/>
      <c r="KI68" s="47"/>
      <c r="KJ68" s="47"/>
      <c r="KK68" s="47"/>
      <c r="KL68" s="47"/>
      <c r="KM68" s="47"/>
      <c r="KN68" s="47"/>
      <c r="KO68" s="47"/>
      <c r="KP68" s="47"/>
      <c r="KQ68" s="47"/>
      <c r="KR68" s="47"/>
      <c r="KS68" s="47"/>
      <c r="KT68" s="47"/>
      <c r="KU68" s="47"/>
      <c r="KV68" s="47"/>
      <c r="KW68" s="47"/>
      <c r="KX68" s="47"/>
      <c r="KY68" s="47"/>
      <c r="KZ68" s="47"/>
      <c r="LA68" s="47"/>
      <c r="LB68" s="47"/>
      <c r="LC68" s="47"/>
      <c r="LD68" s="47"/>
      <c r="LE68" s="47"/>
      <c r="LF68" s="47"/>
      <c r="LG68" s="47"/>
      <c r="LH68" s="47"/>
      <c r="LI68" s="47"/>
      <c r="LJ68" s="47"/>
      <c r="LK68" s="47"/>
      <c r="LL68" s="47"/>
      <c r="LM68" s="47"/>
      <c r="LN68" s="47"/>
      <c r="LO68" s="47"/>
      <c r="LP68" s="47"/>
      <c r="LQ68" s="47"/>
      <c r="LR68" s="47"/>
      <c r="LS68" s="47"/>
      <c r="LT68" s="47"/>
      <c r="LU68" s="47"/>
      <c r="LV68" s="47"/>
      <c r="LW68" s="47"/>
      <c r="LX68" s="47"/>
      <c r="LY68" s="47"/>
      <c r="LZ68" s="47"/>
      <c r="MA68" s="47"/>
      <c r="MB68" s="47"/>
      <c r="MC68" s="47"/>
    </row>
    <row r="69" spans="1:341" x14ac:dyDescent="0.25">
      <c r="A69" s="57" t="s">
        <v>60</v>
      </c>
      <c r="B69" s="58" t="s">
        <v>340</v>
      </c>
      <c r="C69" s="59" t="s">
        <v>341</v>
      </c>
      <c r="D69" s="60" t="s">
        <v>342</v>
      </c>
      <c r="E69" s="103" t="s">
        <v>685</v>
      </c>
      <c r="F69" s="68" t="s">
        <v>21</v>
      </c>
      <c r="G69" s="68" t="s">
        <v>21</v>
      </c>
      <c r="H69" s="68" t="s">
        <v>21</v>
      </c>
      <c r="I69" s="68" t="s">
        <v>21</v>
      </c>
      <c r="J69" s="68"/>
      <c r="K69" s="68"/>
      <c r="L69" s="68"/>
      <c r="M69" s="68"/>
      <c r="N69" s="68"/>
      <c r="O69" s="68"/>
      <c r="P69" s="68"/>
      <c r="Q69" s="68"/>
      <c r="R69" s="70" t="s">
        <v>21</v>
      </c>
    </row>
    <row r="70" spans="1:341" s="61" customFormat="1" x14ac:dyDescent="0.25">
      <c r="A70" s="57" t="s">
        <v>61</v>
      </c>
      <c r="B70" s="58" t="s">
        <v>345</v>
      </c>
      <c r="C70" s="59" t="s">
        <v>346</v>
      </c>
      <c r="D70" s="60" t="s">
        <v>347</v>
      </c>
      <c r="E70" s="103" t="s">
        <v>685</v>
      </c>
      <c r="F70" s="68" t="s">
        <v>21</v>
      </c>
      <c r="G70" s="68" t="s">
        <v>21</v>
      </c>
      <c r="H70" s="68"/>
      <c r="I70" s="68" t="s">
        <v>21</v>
      </c>
      <c r="J70" s="68"/>
      <c r="K70" s="68"/>
      <c r="L70" s="68"/>
      <c r="M70" s="68" t="s">
        <v>19</v>
      </c>
      <c r="N70" s="68"/>
      <c r="O70" s="68" t="s">
        <v>19</v>
      </c>
      <c r="P70" s="68" t="s">
        <v>19</v>
      </c>
      <c r="Q70" s="68" t="s">
        <v>19</v>
      </c>
      <c r="R70" s="70"/>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7"/>
      <c r="FP70" s="47"/>
      <c r="FQ70" s="47"/>
      <c r="FR70" s="47"/>
      <c r="FS70" s="47"/>
      <c r="FT70" s="47"/>
      <c r="FU70" s="47"/>
      <c r="FV70" s="47"/>
      <c r="FW70" s="47"/>
      <c r="FX70" s="47"/>
      <c r="FY70" s="47"/>
      <c r="FZ70" s="47"/>
      <c r="GA70" s="47"/>
      <c r="GB70" s="47"/>
      <c r="GC70" s="47"/>
      <c r="GD70" s="47"/>
      <c r="GE70" s="47"/>
      <c r="GF70" s="47"/>
      <c r="GG70" s="47"/>
      <c r="GH70" s="47"/>
      <c r="GI70" s="47"/>
      <c r="GJ70" s="47"/>
      <c r="GK70" s="47"/>
      <c r="GL70" s="47"/>
      <c r="GM70" s="47"/>
      <c r="GN70" s="47"/>
      <c r="GO70" s="47"/>
      <c r="GP70" s="47"/>
      <c r="GQ70" s="47"/>
      <c r="GR70" s="47"/>
      <c r="GS70" s="47"/>
      <c r="GT70" s="47"/>
      <c r="GU70" s="47"/>
      <c r="GV70" s="47"/>
      <c r="GW70" s="47"/>
      <c r="GX70" s="47"/>
      <c r="GY70" s="47"/>
      <c r="GZ70" s="47"/>
      <c r="HA70" s="47"/>
      <c r="HB70" s="47"/>
      <c r="HC70" s="47"/>
      <c r="HD70" s="47"/>
      <c r="HE70" s="47"/>
      <c r="HF70" s="47"/>
      <c r="HG70" s="47"/>
      <c r="HH70" s="47"/>
      <c r="HI70" s="47"/>
      <c r="HJ70" s="47"/>
      <c r="HK70" s="47"/>
      <c r="HL70" s="47"/>
      <c r="HM70" s="47"/>
      <c r="HN70" s="47"/>
      <c r="HO70" s="47"/>
      <c r="HP70" s="47"/>
      <c r="HQ70" s="47"/>
      <c r="HR70" s="47"/>
      <c r="HS70" s="47"/>
      <c r="HT70" s="47"/>
      <c r="HU70" s="47"/>
      <c r="HV70" s="47"/>
      <c r="HW70" s="47"/>
      <c r="HX70" s="47"/>
      <c r="HY70" s="47"/>
      <c r="HZ70" s="47"/>
      <c r="IA70" s="47"/>
      <c r="IB70" s="47"/>
      <c r="IC70" s="47"/>
      <c r="ID70" s="47"/>
      <c r="IE70" s="47"/>
      <c r="IF70" s="47"/>
      <c r="IG70" s="47"/>
      <c r="IH70" s="47"/>
      <c r="II70" s="47"/>
      <c r="IJ70" s="47"/>
      <c r="IK70" s="47"/>
      <c r="IL70" s="47"/>
      <c r="IM70" s="47"/>
      <c r="IN70" s="47"/>
      <c r="IO70" s="47"/>
      <c r="IP70" s="47"/>
      <c r="IQ70" s="47"/>
      <c r="IR70" s="47"/>
      <c r="IS70" s="47"/>
      <c r="IT70" s="47"/>
      <c r="IU70" s="47"/>
      <c r="IV70" s="47"/>
      <c r="IW70" s="47"/>
      <c r="IX70" s="47"/>
      <c r="IY70" s="47"/>
      <c r="IZ70" s="47"/>
      <c r="JA70" s="47"/>
      <c r="JB70" s="47"/>
      <c r="JC70" s="47"/>
      <c r="JD70" s="47"/>
      <c r="JE70" s="47"/>
      <c r="JF70" s="47"/>
      <c r="JG70" s="47"/>
      <c r="JH70" s="47"/>
      <c r="JI70" s="47"/>
      <c r="JJ70" s="47"/>
      <c r="JK70" s="47"/>
      <c r="JL70" s="47"/>
      <c r="JM70" s="47"/>
      <c r="JN70" s="47"/>
      <c r="JO70" s="47"/>
      <c r="JP70" s="47"/>
      <c r="JQ70" s="47"/>
      <c r="JR70" s="47"/>
      <c r="JS70" s="47"/>
      <c r="JT70" s="47"/>
      <c r="JU70" s="47"/>
      <c r="JV70" s="47"/>
      <c r="JW70" s="47"/>
      <c r="JX70" s="47"/>
      <c r="JY70" s="47"/>
      <c r="JZ70" s="47"/>
      <c r="KA70" s="47"/>
      <c r="KB70" s="47"/>
      <c r="KC70" s="47"/>
      <c r="KD70" s="47"/>
      <c r="KE70" s="47"/>
      <c r="KF70" s="47"/>
      <c r="KG70" s="47"/>
      <c r="KH70" s="47"/>
      <c r="KI70" s="47"/>
      <c r="KJ70" s="47"/>
      <c r="KK70" s="47"/>
      <c r="KL70" s="47"/>
      <c r="KM70" s="47"/>
      <c r="KN70" s="47"/>
      <c r="KO70" s="47"/>
      <c r="KP70" s="47"/>
      <c r="KQ70" s="47"/>
      <c r="KR70" s="47"/>
      <c r="KS70" s="47"/>
      <c r="KT70" s="47"/>
      <c r="KU70" s="47"/>
      <c r="KV70" s="47"/>
      <c r="KW70" s="47"/>
      <c r="KX70" s="47"/>
      <c r="KY70" s="47"/>
      <c r="KZ70" s="47"/>
      <c r="LA70" s="47"/>
      <c r="LB70" s="47"/>
      <c r="LC70" s="47"/>
      <c r="LD70" s="47"/>
      <c r="LE70" s="47"/>
      <c r="LF70" s="47"/>
      <c r="LG70" s="47"/>
      <c r="LH70" s="47"/>
      <c r="LI70" s="47"/>
      <c r="LJ70" s="47"/>
      <c r="LK70" s="47"/>
      <c r="LL70" s="47"/>
      <c r="LM70" s="47"/>
      <c r="LN70" s="47"/>
      <c r="LO70" s="47"/>
      <c r="LP70" s="47"/>
      <c r="LQ70" s="47"/>
      <c r="LR70" s="47"/>
      <c r="LS70" s="47"/>
      <c r="LT70" s="47"/>
      <c r="LU70" s="47"/>
      <c r="LV70" s="47"/>
      <c r="LW70" s="47"/>
      <c r="LX70" s="47"/>
      <c r="LY70" s="47"/>
      <c r="LZ70" s="47"/>
      <c r="MA70" s="47"/>
      <c r="MB70" s="47"/>
      <c r="MC70" s="47"/>
    </row>
    <row r="71" spans="1:341" x14ac:dyDescent="0.25">
      <c r="A71" s="57" t="s">
        <v>62</v>
      </c>
      <c r="B71" s="58" t="s">
        <v>348</v>
      </c>
      <c r="C71" s="59" t="s">
        <v>349</v>
      </c>
      <c r="D71" s="60" t="s">
        <v>350</v>
      </c>
      <c r="E71" s="103" t="s">
        <v>685</v>
      </c>
      <c r="F71" s="68"/>
      <c r="G71" s="68" t="s">
        <v>19</v>
      </c>
      <c r="H71" s="68" t="s">
        <v>19</v>
      </c>
      <c r="I71" s="68" t="s">
        <v>19</v>
      </c>
      <c r="J71" s="68"/>
      <c r="K71" s="68"/>
      <c r="L71" s="68"/>
      <c r="M71" s="68"/>
      <c r="N71" s="68"/>
      <c r="O71" s="68"/>
      <c r="P71" s="68"/>
      <c r="Q71" s="68"/>
      <c r="R71" s="70"/>
    </row>
    <row r="72" spans="1:341" x14ac:dyDescent="0.25">
      <c r="A72" s="57" t="s">
        <v>63</v>
      </c>
      <c r="B72" s="58" t="s">
        <v>351</v>
      </c>
      <c r="C72" s="59" t="s">
        <v>499</v>
      </c>
      <c r="D72" s="60" t="s">
        <v>352</v>
      </c>
      <c r="E72" s="103" t="s">
        <v>685</v>
      </c>
      <c r="F72" s="68"/>
      <c r="G72" s="68"/>
      <c r="H72" s="68" t="s">
        <v>19</v>
      </c>
      <c r="I72" s="68"/>
      <c r="J72" s="68"/>
      <c r="K72" s="68"/>
      <c r="L72" s="68"/>
      <c r="M72" s="68"/>
      <c r="N72" s="68"/>
      <c r="O72" s="68"/>
      <c r="P72" s="68"/>
      <c r="Q72" s="68"/>
      <c r="R72" s="70"/>
    </row>
    <row r="73" spans="1:341" s="61" customFormat="1" x14ac:dyDescent="0.25">
      <c r="A73" s="57" t="s">
        <v>177</v>
      </c>
      <c r="B73" s="58" t="s">
        <v>178</v>
      </c>
      <c r="C73" s="59" t="s">
        <v>550</v>
      </c>
      <c r="D73" s="60">
        <v>3474737404</v>
      </c>
      <c r="E73" s="103" t="s">
        <v>685</v>
      </c>
      <c r="F73" s="68" t="s">
        <v>21</v>
      </c>
      <c r="G73" s="68" t="s">
        <v>19</v>
      </c>
      <c r="H73" s="68" t="s">
        <v>21</v>
      </c>
      <c r="I73" s="68"/>
      <c r="J73" s="68"/>
      <c r="K73" s="68"/>
      <c r="L73" s="68"/>
      <c r="M73" s="68" t="s">
        <v>19</v>
      </c>
      <c r="N73" s="68"/>
      <c r="O73" s="68" t="s">
        <v>19</v>
      </c>
      <c r="P73" s="68" t="s">
        <v>19</v>
      </c>
      <c r="Q73" s="68" t="s">
        <v>19</v>
      </c>
      <c r="R73" s="70" t="s">
        <v>19</v>
      </c>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X73" s="47"/>
      <c r="FY73" s="47"/>
      <c r="FZ73" s="47"/>
      <c r="GA73" s="47"/>
      <c r="GB73" s="47"/>
      <c r="GC73" s="47"/>
      <c r="GD73" s="47"/>
      <c r="GE73" s="47"/>
      <c r="GF73" s="47"/>
      <c r="GG73" s="47"/>
      <c r="GH73" s="47"/>
      <c r="GI73" s="47"/>
      <c r="GJ73" s="47"/>
      <c r="GK73" s="47"/>
      <c r="GL73" s="47"/>
      <c r="GM73" s="47"/>
      <c r="GN73" s="47"/>
      <c r="GO73" s="47"/>
      <c r="GP73" s="47"/>
      <c r="GQ73" s="47"/>
      <c r="GR73" s="47"/>
      <c r="GS73" s="47"/>
      <c r="GT73" s="47"/>
      <c r="GU73" s="47"/>
      <c r="GV73" s="47"/>
      <c r="GW73" s="47"/>
      <c r="GX73" s="47"/>
      <c r="GY73" s="47"/>
      <c r="GZ73" s="47"/>
      <c r="HA73" s="47"/>
      <c r="HB73" s="47"/>
      <c r="HC73" s="47"/>
      <c r="HD73" s="47"/>
      <c r="HE73" s="47"/>
      <c r="HF73" s="47"/>
      <c r="HG73" s="47"/>
      <c r="HH73" s="47"/>
      <c r="HI73" s="47"/>
      <c r="HJ73" s="47"/>
      <c r="HK73" s="47"/>
      <c r="HL73" s="47"/>
      <c r="HM73" s="47"/>
      <c r="HN73" s="47"/>
      <c r="HO73" s="47"/>
      <c r="HP73" s="47"/>
      <c r="HQ73" s="47"/>
      <c r="HR73" s="47"/>
      <c r="HS73" s="47"/>
      <c r="HT73" s="47"/>
      <c r="HU73" s="47"/>
      <c r="HV73" s="47"/>
      <c r="HW73" s="47"/>
      <c r="HX73" s="47"/>
      <c r="HY73" s="47"/>
      <c r="HZ73" s="47"/>
      <c r="IA73" s="47"/>
      <c r="IB73" s="47"/>
      <c r="IC73" s="47"/>
      <c r="ID73" s="47"/>
      <c r="IE73" s="47"/>
      <c r="IF73" s="47"/>
      <c r="IG73" s="47"/>
      <c r="IH73" s="47"/>
      <c r="II73" s="47"/>
      <c r="IJ73" s="47"/>
      <c r="IK73" s="47"/>
      <c r="IL73" s="47"/>
      <c r="IM73" s="47"/>
      <c r="IN73" s="47"/>
      <c r="IO73" s="47"/>
      <c r="IP73" s="47"/>
      <c r="IQ73" s="47"/>
      <c r="IR73" s="47"/>
      <c r="IS73" s="47"/>
      <c r="IT73" s="47"/>
      <c r="IU73" s="47"/>
      <c r="IV73" s="47"/>
      <c r="IW73" s="47"/>
      <c r="IX73" s="47"/>
      <c r="IY73" s="47"/>
      <c r="IZ73" s="47"/>
      <c r="JA73" s="47"/>
      <c r="JB73" s="47"/>
      <c r="JC73" s="47"/>
      <c r="JD73" s="47"/>
      <c r="JE73" s="47"/>
      <c r="JF73" s="47"/>
      <c r="JG73" s="47"/>
      <c r="JH73" s="47"/>
      <c r="JI73" s="47"/>
      <c r="JJ73" s="47"/>
      <c r="JK73" s="47"/>
      <c r="JL73" s="47"/>
      <c r="JM73" s="47"/>
      <c r="JN73" s="47"/>
      <c r="JO73" s="47"/>
      <c r="JP73" s="47"/>
      <c r="JQ73" s="47"/>
      <c r="JR73" s="47"/>
      <c r="JS73" s="47"/>
      <c r="JT73" s="47"/>
      <c r="JU73" s="47"/>
      <c r="JV73" s="47"/>
      <c r="JW73" s="47"/>
      <c r="JX73" s="47"/>
      <c r="JY73" s="47"/>
      <c r="JZ73" s="47"/>
      <c r="KA73" s="47"/>
      <c r="KB73" s="47"/>
      <c r="KC73" s="47"/>
      <c r="KD73" s="47"/>
      <c r="KE73" s="47"/>
      <c r="KF73" s="47"/>
      <c r="KG73" s="47"/>
      <c r="KH73" s="47"/>
      <c r="KI73" s="47"/>
      <c r="KJ73" s="47"/>
      <c r="KK73" s="47"/>
      <c r="KL73" s="47"/>
      <c r="KM73" s="47"/>
      <c r="KN73" s="47"/>
      <c r="KO73" s="47"/>
      <c r="KP73" s="47"/>
      <c r="KQ73" s="47"/>
      <c r="KR73" s="47"/>
      <c r="KS73" s="47"/>
      <c r="KT73" s="47"/>
      <c r="KU73" s="47"/>
      <c r="KV73" s="47"/>
      <c r="KW73" s="47"/>
      <c r="KX73" s="47"/>
      <c r="KY73" s="47"/>
      <c r="KZ73" s="47"/>
      <c r="LA73" s="47"/>
      <c r="LB73" s="47"/>
      <c r="LC73" s="47"/>
      <c r="LD73" s="47"/>
      <c r="LE73" s="47"/>
      <c r="LF73" s="47"/>
      <c r="LG73" s="47"/>
      <c r="LH73" s="47"/>
      <c r="LI73" s="47"/>
      <c r="LJ73" s="47"/>
      <c r="LK73" s="47"/>
      <c r="LL73" s="47"/>
      <c r="LM73" s="47"/>
      <c r="LN73" s="47"/>
      <c r="LO73" s="47"/>
      <c r="LP73" s="47"/>
      <c r="LQ73" s="47"/>
      <c r="LR73" s="47"/>
      <c r="LS73" s="47"/>
      <c r="LT73" s="47"/>
      <c r="LU73" s="47"/>
      <c r="LV73" s="47"/>
      <c r="LW73" s="47"/>
      <c r="LX73" s="47"/>
      <c r="LY73" s="47"/>
      <c r="LZ73" s="47"/>
      <c r="MA73" s="47"/>
      <c r="MB73" s="47"/>
      <c r="MC73" s="47"/>
    </row>
    <row r="74" spans="1:341" s="61" customFormat="1" ht="37.5" customHeight="1" x14ac:dyDescent="0.25">
      <c r="A74" s="57" t="s">
        <v>179</v>
      </c>
      <c r="B74" s="58" t="s">
        <v>180</v>
      </c>
      <c r="C74" s="59" t="s">
        <v>558</v>
      </c>
      <c r="D74" s="60">
        <v>2127609804</v>
      </c>
      <c r="E74" s="103" t="s">
        <v>685</v>
      </c>
      <c r="F74" s="68" t="s">
        <v>21</v>
      </c>
      <c r="G74" s="68"/>
      <c r="H74" s="68"/>
      <c r="I74" s="68" t="s">
        <v>21</v>
      </c>
      <c r="J74" s="68"/>
      <c r="K74" s="68"/>
      <c r="L74" s="68"/>
      <c r="M74" s="68"/>
      <c r="N74" s="68"/>
      <c r="O74" s="68"/>
      <c r="P74" s="68"/>
      <c r="Q74" s="68"/>
      <c r="R74" s="70"/>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X74" s="47"/>
      <c r="FY74" s="47"/>
      <c r="FZ74" s="47"/>
      <c r="GA74" s="47"/>
      <c r="GB74" s="47"/>
      <c r="GC74" s="47"/>
      <c r="GD74" s="47"/>
      <c r="GE74" s="47"/>
      <c r="GF74" s="47"/>
      <c r="GG74" s="47"/>
      <c r="GH74" s="47"/>
      <c r="GI74" s="47"/>
      <c r="GJ74" s="47"/>
      <c r="GK74" s="47"/>
      <c r="GL74" s="47"/>
      <c r="GM74" s="47"/>
      <c r="GN74" s="47"/>
      <c r="GO74" s="47"/>
      <c r="GP74" s="47"/>
      <c r="GQ74" s="47"/>
      <c r="GR74" s="47"/>
      <c r="GS74" s="47"/>
      <c r="GT74" s="47"/>
      <c r="GU74" s="47"/>
      <c r="GV74" s="47"/>
      <c r="GW74" s="47"/>
      <c r="GX74" s="47"/>
      <c r="GY74" s="47"/>
      <c r="GZ74" s="47"/>
      <c r="HA74" s="47"/>
      <c r="HB74" s="47"/>
      <c r="HC74" s="47"/>
      <c r="HD74" s="47"/>
      <c r="HE74" s="47"/>
      <c r="HF74" s="47"/>
      <c r="HG74" s="47"/>
      <c r="HH74" s="47"/>
      <c r="HI74" s="47"/>
      <c r="HJ74" s="47"/>
      <c r="HK74" s="47"/>
      <c r="HL74" s="47"/>
      <c r="HM74" s="47"/>
      <c r="HN74" s="47"/>
      <c r="HO74" s="47"/>
      <c r="HP74" s="47"/>
      <c r="HQ74" s="47"/>
      <c r="HR74" s="47"/>
      <c r="HS74" s="47"/>
      <c r="HT74" s="47"/>
      <c r="HU74" s="47"/>
      <c r="HV74" s="47"/>
      <c r="HW74" s="47"/>
      <c r="HX74" s="47"/>
      <c r="HY74" s="47"/>
      <c r="HZ74" s="47"/>
      <c r="IA74" s="47"/>
      <c r="IB74" s="47"/>
      <c r="IC74" s="47"/>
      <c r="ID74" s="47"/>
      <c r="IE74" s="47"/>
      <c r="IF74" s="47"/>
      <c r="IG74" s="47"/>
      <c r="IH74" s="47"/>
      <c r="II74" s="47"/>
      <c r="IJ74" s="47"/>
      <c r="IK74" s="47"/>
      <c r="IL74" s="47"/>
      <c r="IM74" s="47"/>
      <c r="IN74" s="47"/>
      <c r="IO74" s="47"/>
      <c r="IP74" s="47"/>
      <c r="IQ74" s="47"/>
      <c r="IR74" s="47"/>
      <c r="IS74" s="47"/>
      <c r="IT74" s="47"/>
      <c r="IU74" s="47"/>
      <c r="IV74" s="47"/>
      <c r="IW74" s="47"/>
      <c r="IX74" s="47"/>
      <c r="IY74" s="47"/>
      <c r="IZ74" s="47"/>
      <c r="JA74" s="47"/>
      <c r="JB74" s="47"/>
      <c r="JC74" s="47"/>
      <c r="JD74" s="47"/>
      <c r="JE74" s="47"/>
      <c r="JF74" s="47"/>
      <c r="JG74" s="47"/>
      <c r="JH74" s="47"/>
      <c r="JI74" s="47"/>
      <c r="JJ74" s="47"/>
      <c r="JK74" s="47"/>
      <c r="JL74" s="47"/>
      <c r="JM74" s="47"/>
      <c r="JN74" s="47"/>
      <c r="JO74" s="47"/>
      <c r="JP74" s="47"/>
      <c r="JQ74" s="47"/>
      <c r="JR74" s="47"/>
      <c r="JS74" s="47"/>
      <c r="JT74" s="47"/>
      <c r="JU74" s="47"/>
      <c r="JV74" s="47"/>
      <c r="JW74" s="47"/>
      <c r="JX74" s="47"/>
      <c r="JY74" s="47"/>
      <c r="JZ74" s="47"/>
      <c r="KA74" s="47"/>
      <c r="KB74" s="47"/>
      <c r="KC74" s="47"/>
      <c r="KD74" s="47"/>
      <c r="KE74" s="47"/>
      <c r="KF74" s="47"/>
      <c r="KG74" s="47"/>
      <c r="KH74" s="47"/>
      <c r="KI74" s="47"/>
      <c r="KJ74" s="47"/>
      <c r="KK74" s="47"/>
      <c r="KL74" s="47"/>
      <c r="KM74" s="47"/>
      <c r="KN74" s="47"/>
      <c r="KO74" s="47"/>
      <c r="KP74" s="47"/>
      <c r="KQ74" s="47"/>
      <c r="KR74" s="47"/>
      <c r="KS74" s="47"/>
      <c r="KT74" s="47"/>
      <c r="KU74" s="47"/>
      <c r="KV74" s="47"/>
      <c r="KW74" s="47"/>
      <c r="KX74" s="47"/>
      <c r="KY74" s="47"/>
      <c r="KZ74" s="47"/>
      <c r="LA74" s="47"/>
      <c r="LB74" s="47"/>
      <c r="LC74" s="47"/>
      <c r="LD74" s="47"/>
      <c r="LE74" s="47"/>
      <c r="LF74" s="47"/>
      <c r="LG74" s="47"/>
      <c r="LH74" s="47"/>
      <c r="LI74" s="47"/>
      <c r="LJ74" s="47"/>
      <c r="LK74" s="47"/>
      <c r="LL74" s="47"/>
      <c r="LM74" s="47"/>
      <c r="LN74" s="47"/>
      <c r="LO74" s="47"/>
      <c r="LP74" s="47"/>
      <c r="LQ74" s="47"/>
      <c r="LR74" s="47"/>
      <c r="LS74" s="47"/>
      <c r="LT74" s="47"/>
      <c r="LU74" s="47"/>
      <c r="LV74" s="47"/>
      <c r="LW74" s="47"/>
      <c r="LX74" s="47"/>
      <c r="LY74" s="47"/>
      <c r="LZ74" s="47"/>
      <c r="MA74" s="47"/>
      <c r="MB74" s="47"/>
      <c r="MC74" s="47"/>
    </row>
    <row r="75" spans="1:341" s="61" customFormat="1" x14ac:dyDescent="0.25">
      <c r="A75" s="57" t="s">
        <v>64</v>
      </c>
      <c r="B75" s="58" t="s">
        <v>353</v>
      </c>
      <c r="C75" s="59" t="s">
        <v>354</v>
      </c>
      <c r="D75" s="60" t="s">
        <v>355</v>
      </c>
      <c r="E75" s="103" t="s">
        <v>685</v>
      </c>
      <c r="F75" s="68" t="s">
        <v>19</v>
      </c>
      <c r="G75" s="68" t="s">
        <v>19</v>
      </c>
      <c r="H75" s="68" t="s">
        <v>19</v>
      </c>
      <c r="I75" s="68" t="s">
        <v>19</v>
      </c>
      <c r="J75" s="68" t="s">
        <v>19</v>
      </c>
      <c r="K75" s="68"/>
      <c r="L75" s="68" t="s">
        <v>19</v>
      </c>
      <c r="M75" s="68" t="s">
        <v>19</v>
      </c>
      <c r="N75" s="68"/>
      <c r="O75" s="68" t="s">
        <v>19</v>
      </c>
      <c r="P75" s="68" t="s">
        <v>19</v>
      </c>
      <c r="Q75" s="68"/>
      <c r="R75" s="70" t="s">
        <v>19</v>
      </c>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X75" s="47"/>
      <c r="FY75" s="47"/>
      <c r="FZ75" s="47"/>
      <c r="GA75" s="47"/>
      <c r="GB75" s="47"/>
      <c r="GC75" s="47"/>
      <c r="GD75" s="47"/>
      <c r="GE75" s="47"/>
      <c r="GF75" s="47"/>
      <c r="GG75" s="47"/>
      <c r="GH75" s="47"/>
      <c r="GI75" s="47"/>
      <c r="GJ75" s="47"/>
      <c r="GK75" s="47"/>
      <c r="GL75" s="47"/>
      <c r="GM75" s="47"/>
      <c r="GN75" s="47"/>
      <c r="GO75" s="47"/>
      <c r="GP75" s="47"/>
      <c r="GQ75" s="47"/>
      <c r="GR75" s="47"/>
      <c r="GS75" s="47"/>
      <c r="GT75" s="47"/>
      <c r="GU75" s="47"/>
      <c r="GV75" s="47"/>
      <c r="GW75" s="47"/>
      <c r="GX75" s="47"/>
      <c r="GY75" s="47"/>
      <c r="GZ75" s="47"/>
      <c r="HA75" s="47"/>
      <c r="HB75" s="47"/>
      <c r="HC75" s="47"/>
      <c r="HD75" s="47"/>
      <c r="HE75" s="47"/>
      <c r="HF75" s="47"/>
      <c r="HG75" s="47"/>
      <c r="HH75" s="47"/>
      <c r="HI75" s="47"/>
      <c r="HJ75" s="47"/>
      <c r="HK75" s="47"/>
      <c r="HL75" s="47"/>
      <c r="HM75" s="47"/>
      <c r="HN75" s="47"/>
      <c r="HO75" s="47"/>
      <c r="HP75" s="47"/>
      <c r="HQ75" s="47"/>
      <c r="HR75" s="47"/>
      <c r="HS75" s="47"/>
      <c r="HT75" s="47"/>
      <c r="HU75" s="47"/>
      <c r="HV75" s="47"/>
      <c r="HW75" s="47"/>
      <c r="HX75" s="47"/>
      <c r="HY75" s="47"/>
      <c r="HZ75" s="47"/>
      <c r="IA75" s="47"/>
      <c r="IB75" s="47"/>
      <c r="IC75" s="47"/>
      <c r="ID75" s="47"/>
      <c r="IE75" s="47"/>
      <c r="IF75" s="47"/>
      <c r="IG75" s="47"/>
      <c r="IH75" s="47"/>
      <c r="II75" s="47"/>
      <c r="IJ75" s="47"/>
      <c r="IK75" s="47"/>
      <c r="IL75" s="47"/>
      <c r="IM75" s="47"/>
      <c r="IN75" s="47"/>
      <c r="IO75" s="47"/>
      <c r="IP75" s="47"/>
      <c r="IQ75" s="47"/>
      <c r="IR75" s="47"/>
      <c r="IS75" s="47"/>
      <c r="IT75" s="47"/>
      <c r="IU75" s="47"/>
      <c r="IV75" s="47"/>
      <c r="IW75" s="47"/>
      <c r="IX75" s="47"/>
      <c r="IY75" s="47"/>
      <c r="IZ75" s="47"/>
      <c r="JA75" s="47"/>
      <c r="JB75" s="47"/>
      <c r="JC75" s="47"/>
      <c r="JD75" s="47"/>
      <c r="JE75" s="47"/>
      <c r="JF75" s="47"/>
      <c r="JG75" s="47"/>
      <c r="JH75" s="47"/>
      <c r="JI75" s="47"/>
      <c r="JJ75" s="47"/>
      <c r="JK75" s="47"/>
      <c r="JL75" s="47"/>
      <c r="JM75" s="47"/>
      <c r="JN75" s="47"/>
      <c r="JO75" s="47"/>
      <c r="JP75" s="47"/>
      <c r="JQ75" s="47"/>
      <c r="JR75" s="47"/>
      <c r="JS75" s="47"/>
      <c r="JT75" s="47"/>
      <c r="JU75" s="47"/>
      <c r="JV75" s="47"/>
      <c r="JW75" s="47"/>
      <c r="JX75" s="47"/>
      <c r="JY75" s="47"/>
      <c r="JZ75" s="47"/>
      <c r="KA75" s="47"/>
      <c r="KB75" s="47"/>
      <c r="KC75" s="47"/>
      <c r="KD75" s="47"/>
      <c r="KE75" s="47"/>
      <c r="KF75" s="47"/>
      <c r="KG75" s="47"/>
      <c r="KH75" s="47"/>
      <c r="KI75" s="47"/>
      <c r="KJ75" s="47"/>
      <c r="KK75" s="47"/>
      <c r="KL75" s="47"/>
      <c r="KM75" s="47"/>
      <c r="KN75" s="47"/>
      <c r="KO75" s="47"/>
      <c r="KP75" s="47"/>
      <c r="KQ75" s="47"/>
      <c r="KR75" s="47"/>
      <c r="KS75" s="47"/>
      <c r="KT75" s="47"/>
      <c r="KU75" s="47"/>
      <c r="KV75" s="47"/>
      <c r="KW75" s="47"/>
      <c r="KX75" s="47"/>
      <c r="KY75" s="47"/>
      <c r="KZ75" s="47"/>
      <c r="LA75" s="47"/>
      <c r="LB75" s="47"/>
      <c r="LC75" s="47"/>
      <c r="LD75" s="47"/>
      <c r="LE75" s="47"/>
      <c r="LF75" s="47"/>
      <c r="LG75" s="47"/>
      <c r="LH75" s="47"/>
      <c r="LI75" s="47"/>
      <c r="LJ75" s="47"/>
      <c r="LK75" s="47"/>
      <c r="LL75" s="47"/>
      <c r="LM75" s="47"/>
      <c r="LN75" s="47"/>
      <c r="LO75" s="47"/>
      <c r="LP75" s="47"/>
      <c r="LQ75" s="47"/>
      <c r="LR75" s="47"/>
      <c r="LS75" s="47"/>
      <c r="LT75" s="47"/>
      <c r="LU75" s="47"/>
      <c r="LV75" s="47"/>
      <c r="LW75" s="47"/>
      <c r="LX75" s="47"/>
      <c r="LY75" s="47"/>
      <c r="LZ75" s="47"/>
      <c r="MA75" s="47"/>
      <c r="MB75" s="47"/>
      <c r="MC75" s="47"/>
    </row>
    <row r="76" spans="1:341" s="61" customFormat="1" x14ac:dyDescent="0.25">
      <c r="A76" s="57" t="s">
        <v>65</v>
      </c>
      <c r="B76" s="58" t="s">
        <v>382</v>
      </c>
      <c r="C76" s="59" t="s">
        <v>383</v>
      </c>
      <c r="D76" s="60" t="s">
        <v>384</v>
      </c>
      <c r="E76" s="103" t="s">
        <v>685</v>
      </c>
      <c r="F76" s="68" t="s">
        <v>19</v>
      </c>
      <c r="G76" s="68"/>
      <c r="H76" s="68"/>
      <c r="I76" s="68"/>
      <c r="J76" s="68"/>
      <c r="K76" s="68"/>
      <c r="L76" s="68"/>
      <c r="M76" s="68"/>
      <c r="N76" s="68"/>
      <c r="O76" s="68"/>
      <c r="P76" s="68"/>
      <c r="Q76" s="68"/>
      <c r="R76" s="70"/>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47"/>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47"/>
      <c r="ES76" s="47"/>
      <c r="ET76" s="47"/>
      <c r="EU76" s="47"/>
      <c r="EV76" s="47"/>
      <c r="EW76" s="47"/>
      <c r="EX76" s="47"/>
      <c r="EY76" s="47"/>
      <c r="EZ76" s="47"/>
      <c r="FA76" s="47"/>
      <c r="FB76" s="47"/>
      <c r="FC76" s="47"/>
      <c r="FD76" s="47"/>
      <c r="FE76" s="47"/>
      <c r="FF76" s="47"/>
      <c r="FG76" s="47"/>
      <c r="FH76" s="47"/>
      <c r="FI76" s="47"/>
      <c r="FJ76" s="47"/>
      <c r="FK76" s="47"/>
      <c r="FL76" s="47"/>
      <c r="FM76" s="47"/>
      <c r="FN76" s="47"/>
      <c r="FO76" s="47"/>
      <c r="FP76" s="47"/>
      <c r="FQ76" s="47"/>
      <c r="FR76" s="47"/>
      <c r="FS76" s="47"/>
      <c r="FT76" s="47"/>
      <c r="FU76" s="47"/>
      <c r="FV76" s="47"/>
      <c r="FW76" s="47"/>
      <c r="FX76" s="47"/>
      <c r="FY76" s="47"/>
      <c r="FZ76" s="47"/>
      <c r="GA76" s="47"/>
      <c r="GB76" s="47"/>
      <c r="GC76" s="47"/>
      <c r="GD76" s="47"/>
      <c r="GE76" s="47"/>
      <c r="GF76" s="47"/>
      <c r="GG76" s="47"/>
      <c r="GH76" s="47"/>
      <c r="GI76" s="47"/>
      <c r="GJ76" s="47"/>
      <c r="GK76" s="47"/>
      <c r="GL76" s="47"/>
      <c r="GM76" s="47"/>
      <c r="GN76" s="47"/>
      <c r="GO76" s="47"/>
      <c r="GP76" s="47"/>
      <c r="GQ76" s="47"/>
      <c r="GR76" s="47"/>
      <c r="GS76" s="47"/>
      <c r="GT76" s="47"/>
      <c r="GU76" s="47"/>
      <c r="GV76" s="47"/>
      <c r="GW76" s="47"/>
      <c r="GX76" s="47"/>
      <c r="GY76" s="47"/>
      <c r="GZ76" s="47"/>
      <c r="HA76" s="47"/>
      <c r="HB76" s="47"/>
      <c r="HC76" s="47"/>
      <c r="HD76" s="47"/>
      <c r="HE76" s="47"/>
      <c r="HF76" s="47"/>
      <c r="HG76" s="47"/>
      <c r="HH76" s="47"/>
      <c r="HI76" s="47"/>
      <c r="HJ76" s="47"/>
      <c r="HK76" s="47"/>
      <c r="HL76" s="47"/>
      <c r="HM76" s="47"/>
      <c r="HN76" s="47"/>
      <c r="HO76" s="47"/>
      <c r="HP76" s="47"/>
      <c r="HQ76" s="47"/>
      <c r="HR76" s="47"/>
      <c r="HS76" s="47"/>
      <c r="HT76" s="47"/>
      <c r="HU76" s="47"/>
      <c r="HV76" s="47"/>
      <c r="HW76" s="47"/>
      <c r="HX76" s="47"/>
      <c r="HY76" s="47"/>
      <c r="HZ76" s="47"/>
      <c r="IA76" s="47"/>
      <c r="IB76" s="47"/>
      <c r="IC76" s="47"/>
      <c r="ID76" s="47"/>
      <c r="IE76" s="47"/>
      <c r="IF76" s="47"/>
      <c r="IG76" s="47"/>
      <c r="IH76" s="47"/>
      <c r="II76" s="47"/>
      <c r="IJ76" s="47"/>
      <c r="IK76" s="47"/>
      <c r="IL76" s="47"/>
      <c r="IM76" s="47"/>
      <c r="IN76" s="47"/>
      <c r="IO76" s="47"/>
      <c r="IP76" s="47"/>
      <c r="IQ76" s="47"/>
      <c r="IR76" s="47"/>
      <c r="IS76" s="47"/>
      <c r="IT76" s="47"/>
      <c r="IU76" s="47"/>
      <c r="IV76" s="47"/>
      <c r="IW76" s="47"/>
      <c r="IX76" s="47"/>
      <c r="IY76" s="47"/>
      <c r="IZ76" s="47"/>
      <c r="JA76" s="47"/>
      <c r="JB76" s="47"/>
      <c r="JC76" s="47"/>
      <c r="JD76" s="47"/>
      <c r="JE76" s="47"/>
      <c r="JF76" s="47"/>
      <c r="JG76" s="47"/>
      <c r="JH76" s="47"/>
      <c r="JI76" s="47"/>
      <c r="JJ76" s="47"/>
      <c r="JK76" s="47"/>
      <c r="JL76" s="47"/>
      <c r="JM76" s="47"/>
      <c r="JN76" s="47"/>
      <c r="JO76" s="47"/>
      <c r="JP76" s="47"/>
      <c r="JQ76" s="47"/>
      <c r="JR76" s="47"/>
      <c r="JS76" s="47"/>
      <c r="JT76" s="47"/>
      <c r="JU76" s="47"/>
      <c r="JV76" s="47"/>
      <c r="JW76" s="47"/>
      <c r="JX76" s="47"/>
      <c r="JY76" s="47"/>
      <c r="JZ76" s="47"/>
      <c r="KA76" s="47"/>
      <c r="KB76" s="47"/>
      <c r="KC76" s="47"/>
      <c r="KD76" s="47"/>
      <c r="KE76" s="47"/>
      <c r="KF76" s="47"/>
      <c r="KG76" s="47"/>
      <c r="KH76" s="47"/>
      <c r="KI76" s="47"/>
      <c r="KJ76" s="47"/>
      <c r="KK76" s="47"/>
      <c r="KL76" s="47"/>
      <c r="KM76" s="47"/>
      <c r="KN76" s="47"/>
      <c r="KO76" s="47"/>
      <c r="KP76" s="47"/>
      <c r="KQ76" s="47"/>
      <c r="KR76" s="47"/>
      <c r="KS76" s="47"/>
      <c r="KT76" s="47"/>
      <c r="KU76" s="47"/>
      <c r="KV76" s="47"/>
      <c r="KW76" s="47"/>
      <c r="KX76" s="47"/>
      <c r="KY76" s="47"/>
      <c r="KZ76" s="47"/>
      <c r="LA76" s="47"/>
      <c r="LB76" s="47"/>
      <c r="LC76" s="47"/>
      <c r="LD76" s="47"/>
      <c r="LE76" s="47"/>
      <c r="LF76" s="47"/>
      <c r="LG76" s="47"/>
      <c r="LH76" s="47"/>
      <c r="LI76" s="47"/>
      <c r="LJ76" s="47"/>
      <c r="LK76" s="47"/>
      <c r="LL76" s="47"/>
      <c r="LM76" s="47"/>
      <c r="LN76" s="47"/>
      <c r="LO76" s="47"/>
      <c r="LP76" s="47"/>
      <c r="LQ76" s="47"/>
      <c r="LR76" s="47"/>
      <c r="LS76" s="47"/>
      <c r="LT76" s="47"/>
      <c r="LU76" s="47"/>
      <c r="LV76" s="47"/>
      <c r="LW76" s="47"/>
      <c r="LX76" s="47"/>
      <c r="LY76" s="47"/>
      <c r="LZ76" s="47"/>
      <c r="MA76" s="47"/>
      <c r="MB76" s="47"/>
      <c r="MC76" s="47"/>
    </row>
    <row r="77" spans="1:341" s="61" customFormat="1" x14ac:dyDescent="0.25">
      <c r="A77" s="57" t="s">
        <v>181</v>
      </c>
      <c r="B77" s="58" t="s">
        <v>679</v>
      </c>
      <c r="C77" s="59" t="s">
        <v>680</v>
      </c>
      <c r="D77" s="60">
        <v>7183751200</v>
      </c>
      <c r="E77" s="103" t="s">
        <v>685</v>
      </c>
      <c r="F77" s="68" t="s">
        <v>21</v>
      </c>
      <c r="G77" s="68" t="s">
        <v>19</v>
      </c>
      <c r="H77" s="68" t="s">
        <v>19</v>
      </c>
      <c r="I77" s="68" t="s">
        <v>19</v>
      </c>
      <c r="J77" s="68"/>
      <c r="K77" s="68"/>
      <c r="L77" s="68"/>
      <c r="M77" s="68"/>
      <c r="N77" s="68"/>
      <c r="O77" s="68"/>
      <c r="P77" s="68"/>
      <c r="Q77" s="68"/>
      <c r="R77" s="70" t="s">
        <v>19</v>
      </c>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47"/>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47"/>
      <c r="ES77" s="47"/>
      <c r="ET77" s="47"/>
      <c r="EU77" s="47"/>
      <c r="EV77" s="47"/>
      <c r="EW77" s="47"/>
      <c r="EX77" s="47"/>
      <c r="EY77" s="47"/>
      <c r="EZ77" s="47"/>
      <c r="FA77" s="47"/>
      <c r="FB77" s="47"/>
      <c r="FC77" s="47"/>
      <c r="FD77" s="47"/>
      <c r="FE77" s="47"/>
      <c r="FF77" s="47"/>
      <c r="FG77" s="47"/>
      <c r="FH77" s="47"/>
      <c r="FI77" s="47"/>
      <c r="FJ77" s="47"/>
      <c r="FK77" s="47"/>
      <c r="FL77" s="47"/>
      <c r="FM77" s="47"/>
      <c r="FN77" s="47"/>
      <c r="FO77" s="47"/>
      <c r="FP77" s="47"/>
      <c r="FQ77" s="47"/>
      <c r="FR77" s="47"/>
      <c r="FS77" s="47"/>
      <c r="FT77" s="47"/>
      <c r="FU77" s="47"/>
      <c r="FV77" s="47"/>
      <c r="FW77" s="47"/>
      <c r="FX77" s="47"/>
      <c r="FY77" s="47"/>
      <c r="FZ77" s="47"/>
      <c r="GA77" s="47"/>
      <c r="GB77" s="47"/>
      <c r="GC77" s="47"/>
      <c r="GD77" s="47"/>
      <c r="GE77" s="47"/>
      <c r="GF77" s="47"/>
      <c r="GG77" s="47"/>
      <c r="GH77" s="47"/>
      <c r="GI77" s="47"/>
      <c r="GJ77" s="47"/>
      <c r="GK77" s="47"/>
      <c r="GL77" s="47"/>
      <c r="GM77" s="47"/>
      <c r="GN77" s="47"/>
      <c r="GO77" s="47"/>
      <c r="GP77" s="47"/>
      <c r="GQ77" s="47"/>
      <c r="GR77" s="47"/>
      <c r="GS77" s="47"/>
      <c r="GT77" s="47"/>
      <c r="GU77" s="47"/>
      <c r="GV77" s="47"/>
      <c r="GW77" s="47"/>
      <c r="GX77" s="47"/>
      <c r="GY77" s="47"/>
      <c r="GZ77" s="47"/>
      <c r="HA77" s="47"/>
      <c r="HB77" s="47"/>
      <c r="HC77" s="47"/>
      <c r="HD77" s="47"/>
      <c r="HE77" s="47"/>
      <c r="HF77" s="47"/>
      <c r="HG77" s="47"/>
      <c r="HH77" s="47"/>
      <c r="HI77" s="47"/>
      <c r="HJ77" s="47"/>
      <c r="HK77" s="47"/>
      <c r="HL77" s="47"/>
      <c r="HM77" s="47"/>
      <c r="HN77" s="47"/>
      <c r="HO77" s="47"/>
      <c r="HP77" s="47"/>
      <c r="HQ77" s="47"/>
      <c r="HR77" s="47"/>
      <c r="HS77" s="47"/>
      <c r="HT77" s="47"/>
      <c r="HU77" s="47"/>
      <c r="HV77" s="47"/>
      <c r="HW77" s="47"/>
      <c r="HX77" s="47"/>
      <c r="HY77" s="47"/>
      <c r="HZ77" s="47"/>
      <c r="IA77" s="47"/>
      <c r="IB77" s="47"/>
      <c r="IC77" s="47"/>
      <c r="ID77" s="47"/>
      <c r="IE77" s="47"/>
      <c r="IF77" s="47"/>
      <c r="IG77" s="47"/>
      <c r="IH77" s="47"/>
      <c r="II77" s="47"/>
      <c r="IJ77" s="47"/>
      <c r="IK77" s="47"/>
      <c r="IL77" s="47"/>
      <c r="IM77" s="47"/>
      <c r="IN77" s="47"/>
      <c r="IO77" s="47"/>
      <c r="IP77" s="47"/>
      <c r="IQ77" s="47"/>
      <c r="IR77" s="47"/>
      <c r="IS77" s="47"/>
      <c r="IT77" s="47"/>
      <c r="IU77" s="47"/>
      <c r="IV77" s="47"/>
      <c r="IW77" s="47"/>
      <c r="IX77" s="47"/>
      <c r="IY77" s="47"/>
      <c r="IZ77" s="47"/>
      <c r="JA77" s="47"/>
      <c r="JB77" s="47"/>
      <c r="JC77" s="47"/>
      <c r="JD77" s="47"/>
      <c r="JE77" s="47"/>
      <c r="JF77" s="47"/>
      <c r="JG77" s="47"/>
      <c r="JH77" s="47"/>
      <c r="JI77" s="47"/>
      <c r="JJ77" s="47"/>
      <c r="JK77" s="47"/>
      <c r="JL77" s="47"/>
      <c r="JM77" s="47"/>
      <c r="JN77" s="47"/>
      <c r="JO77" s="47"/>
      <c r="JP77" s="47"/>
      <c r="JQ77" s="47"/>
      <c r="JR77" s="47"/>
      <c r="JS77" s="47"/>
      <c r="JT77" s="47"/>
      <c r="JU77" s="47"/>
      <c r="JV77" s="47"/>
      <c r="JW77" s="47"/>
      <c r="JX77" s="47"/>
      <c r="JY77" s="47"/>
      <c r="JZ77" s="47"/>
      <c r="KA77" s="47"/>
      <c r="KB77" s="47"/>
      <c r="KC77" s="47"/>
      <c r="KD77" s="47"/>
      <c r="KE77" s="47"/>
      <c r="KF77" s="47"/>
      <c r="KG77" s="47"/>
      <c r="KH77" s="47"/>
      <c r="KI77" s="47"/>
      <c r="KJ77" s="47"/>
      <c r="KK77" s="47"/>
      <c r="KL77" s="47"/>
      <c r="KM77" s="47"/>
      <c r="KN77" s="47"/>
      <c r="KO77" s="47"/>
      <c r="KP77" s="47"/>
      <c r="KQ77" s="47"/>
      <c r="KR77" s="47"/>
      <c r="KS77" s="47"/>
      <c r="KT77" s="47"/>
      <c r="KU77" s="47"/>
      <c r="KV77" s="47"/>
      <c r="KW77" s="47"/>
      <c r="KX77" s="47"/>
      <c r="KY77" s="47"/>
      <c r="KZ77" s="47"/>
      <c r="LA77" s="47"/>
      <c r="LB77" s="47"/>
      <c r="LC77" s="47"/>
      <c r="LD77" s="47"/>
      <c r="LE77" s="47"/>
      <c r="LF77" s="47"/>
      <c r="LG77" s="47"/>
      <c r="LH77" s="47"/>
      <c r="LI77" s="47"/>
      <c r="LJ77" s="47"/>
      <c r="LK77" s="47"/>
      <c r="LL77" s="47"/>
      <c r="LM77" s="47"/>
      <c r="LN77" s="47"/>
      <c r="LO77" s="47"/>
      <c r="LP77" s="47"/>
      <c r="LQ77" s="47"/>
      <c r="LR77" s="47"/>
      <c r="LS77" s="47"/>
      <c r="LT77" s="47"/>
      <c r="LU77" s="47"/>
      <c r="LV77" s="47"/>
      <c r="LW77" s="47"/>
      <c r="LX77" s="47"/>
      <c r="LY77" s="47"/>
      <c r="LZ77" s="47"/>
      <c r="MA77" s="47"/>
      <c r="MB77" s="47"/>
      <c r="MC77" s="47"/>
    </row>
    <row r="78" spans="1:341" x14ac:dyDescent="0.25">
      <c r="A78" s="57" t="s">
        <v>182</v>
      </c>
      <c r="B78" s="58" t="s">
        <v>183</v>
      </c>
      <c r="C78" s="59" t="s">
        <v>607</v>
      </c>
      <c r="D78" s="60">
        <v>6465480100</v>
      </c>
      <c r="E78" s="103" t="s">
        <v>685</v>
      </c>
      <c r="F78" s="68"/>
      <c r="G78" s="68" t="s">
        <v>19</v>
      </c>
      <c r="H78" s="68"/>
      <c r="I78" s="68"/>
      <c r="J78" s="68"/>
      <c r="K78" s="68"/>
      <c r="L78" s="68"/>
      <c r="M78" s="68"/>
      <c r="N78" s="68"/>
      <c r="O78" s="68"/>
      <c r="P78" s="68"/>
      <c r="Q78" s="68"/>
      <c r="R78" s="70" t="s">
        <v>19</v>
      </c>
    </row>
    <row r="79" spans="1:341" x14ac:dyDescent="0.25">
      <c r="A79" s="57" t="s">
        <v>66</v>
      </c>
      <c r="B79" s="58" t="s">
        <v>379</v>
      </c>
      <c r="C79" s="59" t="s">
        <v>380</v>
      </c>
      <c r="D79" s="60" t="s">
        <v>381</v>
      </c>
      <c r="E79" s="103" t="s">
        <v>685</v>
      </c>
      <c r="F79" s="68" t="s">
        <v>21</v>
      </c>
      <c r="G79" s="68" t="s">
        <v>21</v>
      </c>
      <c r="H79" s="68"/>
      <c r="I79" s="68" t="s">
        <v>21</v>
      </c>
      <c r="J79" s="68" t="s">
        <v>19</v>
      </c>
      <c r="K79" s="68"/>
      <c r="L79" s="68"/>
      <c r="M79" s="68"/>
      <c r="N79" s="68"/>
      <c r="O79" s="68"/>
      <c r="P79" s="68"/>
      <c r="Q79" s="68"/>
      <c r="R79" s="70" t="s">
        <v>21</v>
      </c>
    </row>
    <row r="80" spans="1:341" s="61" customFormat="1" x14ac:dyDescent="0.25">
      <c r="A80" s="57" t="s">
        <v>184</v>
      </c>
      <c r="B80" s="58" t="s">
        <v>185</v>
      </c>
      <c r="C80" s="59" t="s">
        <v>631</v>
      </c>
      <c r="D80" s="64" t="s">
        <v>186</v>
      </c>
      <c r="E80" s="103" t="s">
        <v>685</v>
      </c>
      <c r="F80" s="68" t="s">
        <v>19</v>
      </c>
      <c r="G80" s="68"/>
      <c r="H80" s="68"/>
      <c r="I80" s="68"/>
      <c r="J80" s="68"/>
      <c r="K80" s="68"/>
      <c r="L80" s="68"/>
      <c r="M80" s="68"/>
      <c r="N80" s="68"/>
      <c r="O80" s="68"/>
      <c r="P80" s="68"/>
      <c r="Q80" s="68"/>
      <c r="R80" s="70"/>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c r="FG80" s="47"/>
      <c r="FH80" s="47"/>
      <c r="FI80" s="47"/>
      <c r="FJ80" s="47"/>
      <c r="FK80" s="47"/>
      <c r="FL80" s="47"/>
      <c r="FM80" s="47"/>
      <c r="FN80" s="47"/>
      <c r="FO80" s="47"/>
      <c r="FP80" s="47"/>
      <c r="FQ80" s="47"/>
      <c r="FR80" s="47"/>
      <c r="FS80" s="47"/>
      <c r="FT80" s="47"/>
      <c r="FU80" s="47"/>
      <c r="FV80" s="47"/>
      <c r="FW80" s="47"/>
      <c r="FX80" s="47"/>
      <c r="FY80" s="47"/>
      <c r="FZ80" s="47"/>
      <c r="GA80" s="47"/>
      <c r="GB80" s="47"/>
      <c r="GC80" s="47"/>
      <c r="GD80" s="47"/>
      <c r="GE80" s="47"/>
      <c r="GF80" s="47"/>
      <c r="GG80" s="47"/>
      <c r="GH80" s="47"/>
      <c r="GI80" s="47"/>
      <c r="GJ80" s="47"/>
      <c r="GK80" s="47"/>
      <c r="GL80" s="47"/>
      <c r="GM80" s="47"/>
      <c r="GN80" s="47"/>
      <c r="GO80" s="47"/>
      <c r="GP80" s="47"/>
      <c r="GQ80" s="47"/>
      <c r="GR80" s="47"/>
      <c r="GS80" s="47"/>
      <c r="GT80" s="47"/>
      <c r="GU80" s="47"/>
      <c r="GV80" s="47"/>
      <c r="GW80" s="47"/>
      <c r="GX80" s="47"/>
      <c r="GY80" s="47"/>
      <c r="GZ80" s="47"/>
      <c r="HA80" s="47"/>
      <c r="HB80" s="47"/>
      <c r="HC80" s="47"/>
      <c r="HD80" s="47"/>
      <c r="HE80" s="47"/>
      <c r="HF80" s="47"/>
      <c r="HG80" s="47"/>
      <c r="HH80" s="47"/>
      <c r="HI80" s="47"/>
      <c r="HJ80" s="47"/>
      <c r="HK80" s="47"/>
      <c r="HL80" s="47"/>
      <c r="HM80" s="47"/>
      <c r="HN80" s="47"/>
      <c r="HO80" s="47"/>
      <c r="HP80" s="47"/>
      <c r="HQ80" s="47"/>
      <c r="HR80" s="47"/>
      <c r="HS80" s="47"/>
      <c r="HT80" s="47"/>
      <c r="HU80" s="47"/>
      <c r="HV80" s="47"/>
      <c r="HW80" s="47"/>
      <c r="HX80" s="47"/>
      <c r="HY80" s="47"/>
      <c r="HZ80" s="47"/>
      <c r="IA80" s="47"/>
      <c r="IB80" s="47"/>
      <c r="IC80" s="47"/>
      <c r="ID80" s="47"/>
      <c r="IE80" s="47"/>
      <c r="IF80" s="47"/>
      <c r="IG80" s="47"/>
      <c r="IH80" s="47"/>
      <c r="II80" s="47"/>
      <c r="IJ80" s="47"/>
      <c r="IK80" s="47"/>
      <c r="IL80" s="47"/>
      <c r="IM80" s="47"/>
      <c r="IN80" s="47"/>
      <c r="IO80" s="47"/>
      <c r="IP80" s="47"/>
      <c r="IQ80" s="47"/>
      <c r="IR80" s="47"/>
      <c r="IS80" s="47"/>
      <c r="IT80" s="47"/>
      <c r="IU80" s="47"/>
      <c r="IV80" s="47"/>
      <c r="IW80" s="47"/>
      <c r="IX80" s="47"/>
      <c r="IY80" s="47"/>
      <c r="IZ80" s="47"/>
      <c r="JA80" s="47"/>
      <c r="JB80" s="47"/>
      <c r="JC80" s="47"/>
      <c r="JD80" s="47"/>
      <c r="JE80" s="47"/>
      <c r="JF80" s="47"/>
      <c r="JG80" s="47"/>
      <c r="JH80" s="47"/>
      <c r="JI80" s="47"/>
      <c r="JJ80" s="47"/>
      <c r="JK80" s="47"/>
      <c r="JL80" s="47"/>
      <c r="JM80" s="47"/>
      <c r="JN80" s="47"/>
      <c r="JO80" s="47"/>
      <c r="JP80" s="47"/>
      <c r="JQ80" s="47"/>
      <c r="JR80" s="47"/>
      <c r="JS80" s="47"/>
      <c r="JT80" s="47"/>
      <c r="JU80" s="47"/>
      <c r="JV80" s="47"/>
      <c r="JW80" s="47"/>
      <c r="JX80" s="47"/>
      <c r="JY80" s="47"/>
      <c r="JZ80" s="47"/>
      <c r="KA80" s="47"/>
      <c r="KB80" s="47"/>
      <c r="KC80" s="47"/>
      <c r="KD80" s="47"/>
      <c r="KE80" s="47"/>
      <c r="KF80" s="47"/>
      <c r="KG80" s="47"/>
      <c r="KH80" s="47"/>
      <c r="KI80" s="47"/>
      <c r="KJ80" s="47"/>
      <c r="KK80" s="47"/>
      <c r="KL80" s="47"/>
      <c r="KM80" s="47"/>
      <c r="KN80" s="47"/>
      <c r="KO80" s="47"/>
      <c r="KP80" s="47"/>
      <c r="KQ80" s="47"/>
      <c r="KR80" s="47"/>
      <c r="KS80" s="47"/>
      <c r="KT80" s="47"/>
      <c r="KU80" s="47"/>
      <c r="KV80" s="47"/>
      <c r="KW80" s="47"/>
      <c r="KX80" s="47"/>
      <c r="KY80" s="47"/>
      <c r="KZ80" s="47"/>
      <c r="LA80" s="47"/>
      <c r="LB80" s="47"/>
      <c r="LC80" s="47"/>
      <c r="LD80" s="47"/>
      <c r="LE80" s="47"/>
      <c r="LF80" s="47"/>
      <c r="LG80" s="47"/>
      <c r="LH80" s="47"/>
      <c r="LI80" s="47"/>
      <c r="LJ80" s="47"/>
      <c r="LK80" s="47"/>
      <c r="LL80" s="47"/>
      <c r="LM80" s="47"/>
      <c r="LN80" s="47"/>
      <c r="LO80" s="47"/>
      <c r="LP80" s="47"/>
      <c r="LQ80" s="47"/>
      <c r="LR80" s="47"/>
      <c r="LS80" s="47"/>
      <c r="LT80" s="47"/>
      <c r="LU80" s="47"/>
      <c r="LV80" s="47"/>
      <c r="LW80" s="47"/>
      <c r="LX80" s="47"/>
      <c r="LY80" s="47"/>
      <c r="LZ80" s="47"/>
      <c r="MA80" s="47"/>
      <c r="MB80" s="47"/>
      <c r="MC80" s="47"/>
    </row>
    <row r="81" spans="1:341" s="61" customFormat="1" x14ac:dyDescent="0.25">
      <c r="A81" s="57" t="s">
        <v>187</v>
      </c>
      <c r="B81" s="58" t="s">
        <v>637</v>
      </c>
      <c r="C81" s="59" t="s">
        <v>638</v>
      </c>
      <c r="D81" s="60">
        <v>6466242341</v>
      </c>
      <c r="E81" s="103" t="s">
        <v>685</v>
      </c>
      <c r="F81" s="68"/>
      <c r="G81" s="68" t="s">
        <v>21</v>
      </c>
      <c r="H81" s="68" t="s">
        <v>21</v>
      </c>
      <c r="I81" s="68"/>
      <c r="J81" s="68"/>
      <c r="K81" s="68"/>
      <c r="L81" s="68"/>
      <c r="M81" s="68" t="s">
        <v>21</v>
      </c>
      <c r="N81" s="68"/>
      <c r="O81" s="68" t="s">
        <v>21</v>
      </c>
      <c r="P81" s="68" t="s">
        <v>21</v>
      </c>
      <c r="Q81" s="68"/>
      <c r="R81" s="70"/>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c r="ID81" s="47"/>
      <c r="IE81" s="47"/>
      <c r="IF81" s="47"/>
      <c r="IG81" s="47"/>
      <c r="IH81" s="47"/>
      <c r="II81" s="47"/>
      <c r="IJ81" s="47"/>
      <c r="IK81" s="47"/>
      <c r="IL81" s="47"/>
      <c r="IM81" s="47"/>
      <c r="IN81" s="47"/>
      <c r="IO81" s="47"/>
      <c r="IP81" s="47"/>
      <c r="IQ81" s="47"/>
      <c r="IR81" s="47"/>
      <c r="IS81" s="47"/>
      <c r="IT81" s="47"/>
      <c r="IU81" s="47"/>
      <c r="IV81" s="47"/>
      <c r="IW81" s="47"/>
      <c r="IX81" s="47"/>
      <c r="IY81" s="47"/>
      <c r="IZ81" s="47"/>
      <c r="JA81" s="47"/>
      <c r="JB81" s="47"/>
      <c r="JC81" s="47"/>
      <c r="JD81" s="47"/>
      <c r="JE81" s="47"/>
      <c r="JF81" s="47"/>
      <c r="JG81" s="47"/>
      <c r="JH81" s="47"/>
      <c r="JI81" s="47"/>
      <c r="JJ81" s="47"/>
      <c r="JK81" s="47"/>
      <c r="JL81" s="47"/>
      <c r="JM81" s="47"/>
      <c r="JN81" s="47"/>
      <c r="JO81" s="47"/>
      <c r="JP81" s="47"/>
      <c r="JQ81" s="47"/>
      <c r="JR81" s="47"/>
      <c r="JS81" s="47"/>
      <c r="JT81" s="47"/>
      <c r="JU81" s="47"/>
      <c r="JV81" s="47"/>
      <c r="JW81" s="47"/>
      <c r="JX81" s="47"/>
      <c r="JY81" s="47"/>
      <c r="JZ81" s="47"/>
      <c r="KA81" s="47"/>
      <c r="KB81" s="47"/>
      <c r="KC81" s="47"/>
      <c r="KD81" s="47"/>
      <c r="KE81" s="47"/>
      <c r="KF81" s="47"/>
      <c r="KG81" s="47"/>
      <c r="KH81" s="47"/>
      <c r="KI81" s="47"/>
      <c r="KJ81" s="47"/>
      <c r="KK81" s="47"/>
      <c r="KL81" s="47"/>
      <c r="KM81" s="47"/>
      <c r="KN81" s="47"/>
      <c r="KO81" s="47"/>
      <c r="KP81" s="47"/>
      <c r="KQ81" s="47"/>
      <c r="KR81" s="47"/>
      <c r="KS81" s="47"/>
      <c r="KT81" s="47"/>
      <c r="KU81" s="47"/>
      <c r="KV81" s="47"/>
      <c r="KW81" s="47"/>
      <c r="KX81" s="47"/>
      <c r="KY81" s="47"/>
      <c r="KZ81" s="47"/>
      <c r="LA81" s="47"/>
      <c r="LB81" s="47"/>
      <c r="LC81" s="47"/>
      <c r="LD81" s="47"/>
      <c r="LE81" s="47"/>
      <c r="LF81" s="47"/>
      <c r="LG81" s="47"/>
      <c r="LH81" s="47"/>
      <c r="LI81" s="47"/>
      <c r="LJ81" s="47"/>
      <c r="LK81" s="47"/>
      <c r="LL81" s="47"/>
      <c r="LM81" s="47"/>
      <c r="LN81" s="47"/>
      <c r="LO81" s="47"/>
      <c r="LP81" s="47"/>
      <c r="LQ81" s="47"/>
      <c r="LR81" s="47"/>
      <c r="LS81" s="47"/>
      <c r="LT81" s="47"/>
      <c r="LU81" s="47"/>
      <c r="LV81" s="47"/>
      <c r="LW81" s="47"/>
      <c r="LX81" s="47"/>
      <c r="LY81" s="47"/>
      <c r="LZ81" s="47"/>
      <c r="MA81" s="47"/>
      <c r="MB81" s="47"/>
      <c r="MC81" s="47"/>
    </row>
    <row r="82" spans="1:341" ht="26.25" customHeight="1" x14ac:dyDescent="0.25">
      <c r="A82" s="57" t="s">
        <v>67</v>
      </c>
      <c r="B82" s="58" t="s">
        <v>377</v>
      </c>
      <c r="C82" s="59" t="s">
        <v>378</v>
      </c>
      <c r="D82" s="60">
        <v>7183654044</v>
      </c>
      <c r="E82" s="103" t="s">
        <v>685</v>
      </c>
      <c r="F82" s="68"/>
      <c r="G82" s="68" t="s">
        <v>19</v>
      </c>
      <c r="H82" s="68"/>
      <c r="I82" s="68" t="s">
        <v>19</v>
      </c>
      <c r="J82" s="68"/>
      <c r="K82" s="68"/>
      <c r="L82" s="68"/>
      <c r="M82" s="68" t="s">
        <v>27</v>
      </c>
      <c r="N82" s="68"/>
      <c r="O82" s="68"/>
      <c r="P82" s="68"/>
      <c r="Q82" s="68"/>
      <c r="R82" s="70" t="s">
        <v>21</v>
      </c>
    </row>
    <row r="83" spans="1:341" x14ac:dyDescent="0.25">
      <c r="A83" s="57" t="s">
        <v>68</v>
      </c>
      <c r="B83" s="58" t="s">
        <v>359</v>
      </c>
      <c r="C83" s="59" t="s">
        <v>360</v>
      </c>
      <c r="D83" s="60" t="s">
        <v>361</v>
      </c>
      <c r="E83" s="103" t="s">
        <v>685</v>
      </c>
      <c r="F83" s="68" t="s">
        <v>19</v>
      </c>
      <c r="G83" s="68" t="s">
        <v>19</v>
      </c>
      <c r="H83" s="68" t="s">
        <v>19</v>
      </c>
      <c r="I83" s="68" t="s">
        <v>19</v>
      </c>
      <c r="J83" s="68" t="s">
        <v>19</v>
      </c>
      <c r="K83" s="68" t="s">
        <v>21</v>
      </c>
      <c r="L83" s="68" t="s">
        <v>21</v>
      </c>
      <c r="M83" s="68" t="s">
        <v>19</v>
      </c>
      <c r="N83" s="68" t="s">
        <v>21</v>
      </c>
      <c r="O83" s="68" t="s">
        <v>19</v>
      </c>
      <c r="P83" s="68" t="s">
        <v>19</v>
      </c>
      <c r="Q83" s="68" t="s">
        <v>19</v>
      </c>
      <c r="R83" s="70" t="s">
        <v>21</v>
      </c>
    </row>
    <row r="84" spans="1:341" s="61" customFormat="1" x14ac:dyDescent="0.25">
      <c r="A84" s="57" t="s">
        <v>188</v>
      </c>
      <c r="B84" s="58" t="s">
        <v>608</v>
      </c>
      <c r="C84" s="59" t="s">
        <v>609</v>
      </c>
      <c r="D84" s="60" t="s">
        <v>610</v>
      </c>
      <c r="E84" s="103" t="s">
        <v>685</v>
      </c>
      <c r="F84" s="68" t="s">
        <v>19</v>
      </c>
      <c r="G84" s="68" t="s">
        <v>19</v>
      </c>
      <c r="H84" s="68" t="s">
        <v>19</v>
      </c>
      <c r="I84" s="68" t="s">
        <v>19</v>
      </c>
      <c r="J84" s="68" t="s">
        <v>19</v>
      </c>
      <c r="K84" s="68"/>
      <c r="L84" s="68"/>
      <c r="M84" s="68" t="s">
        <v>19</v>
      </c>
      <c r="N84" s="68"/>
      <c r="O84" s="68" t="s">
        <v>19</v>
      </c>
      <c r="P84" s="68" t="s">
        <v>19</v>
      </c>
      <c r="Q84" s="68" t="s">
        <v>19</v>
      </c>
      <c r="R84" s="70" t="s">
        <v>19</v>
      </c>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c r="HA84" s="47"/>
      <c r="HB84" s="47"/>
      <c r="HC84" s="47"/>
      <c r="HD84" s="47"/>
      <c r="HE84" s="47"/>
      <c r="HF84" s="47"/>
      <c r="HG84" s="47"/>
      <c r="HH84" s="47"/>
      <c r="HI84" s="47"/>
      <c r="HJ84" s="47"/>
      <c r="HK84" s="47"/>
      <c r="HL84" s="47"/>
      <c r="HM84" s="47"/>
      <c r="HN84" s="47"/>
      <c r="HO84" s="47"/>
      <c r="HP84" s="47"/>
      <c r="HQ84" s="47"/>
      <c r="HR84" s="47"/>
      <c r="HS84" s="47"/>
      <c r="HT84" s="47"/>
      <c r="HU84" s="47"/>
      <c r="HV84" s="47"/>
      <c r="HW84" s="47"/>
      <c r="HX84" s="47"/>
      <c r="HY84" s="47"/>
      <c r="HZ84" s="47"/>
      <c r="IA84" s="47"/>
      <c r="IB84" s="47"/>
      <c r="IC84" s="47"/>
      <c r="ID84" s="47"/>
      <c r="IE84" s="47"/>
      <c r="IF84" s="47"/>
      <c r="IG84" s="47"/>
      <c r="IH84" s="47"/>
      <c r="II84" s="47"/>
      <c r="IJ84" s="47"/>
      <c r="IK84" s="47"/>
      <c r="IL84" s="47"/>
      <c r="IM84" s="47"/>
      <c r="IN84" s="47"/>
      <c r="IO84" s="47"/>
      <c r="IP84" s="47"/>
      <c r="IQ84" s="47"/>
      <c r="IR84" s="47"/>
      <c r="IS84" s="47"/>
      <c r="IT84" s="47"/>
      <c r="IU84" s="47"/>
      <c r="IV84" s="47"/>
      <c r="IW84" s="47"/>
      <c r="IX84" s="47"/>
      <c r="IY84" s="47"/>
      <c r="IZ84" s="47"/>
      <c r="JA84" s="47"/>
      <c r="JB84" s="47"/>
      <c r="JC84" s="47"/>
      <c r="JD84" s="47"/>
      <c r="JE84" s="47"/>
      <c r="JF84" s="47"/>
      <c r="JG84" s="47"/>
      <c r="JH84" s="47"/>
      <c r="JI84" s="47"/>
      <c r="JJ84" s="47"/>
      <c r="JK84" s="47"/>
      <c r="JL84" s="47"/>
      <c r="JM84" s="47"/>
      <c r="JN84" s="47"/>
      <c r="JO84" s="47"/>
      <c r="JP84" s="47"/>
      <c r="JQ84" s="47"/>
      <c r="JR84" s="47"/>
      <c r="JS84" s="47"/>
      <c r="JT84" s="47"/>
      <c r="JU84" s="47"/>
      <c r="JV84" s="47"/>
      <c r="JW84" s="47"/>
      <c r="JX84" s="47"/>
      <c r="JY84" s="47"/>
      <c r="JZ84" s="47"/>
      <c r="KA84" s="47"/>
      <c r="KB84" s="47"/>
      <c r="KC84" s="47"/>
      <c r="KD84" s="47"/>
      <c r="KE84" s="47"/>
      <c r="KF84" s="47"/>
      <c r="KG84" s="47"/>
      <c r="KH84" s="47"/>
      <c r="KI84" s="47"/>
      <c r="KJ84" s="47"/>
      <c r="KK84" s="47"/>
      <c r="KL84" s="47"/>
      <c r="KM84" s="47"/>
      <c r="KN84" s="47"/>
      <c r="KO84" s="47"/>
      <c r="KP84" s="47"/>
      <c r="KQ84" s="47"/>
      <c r="KR84" s="47"/>
      <c r="KS84" s="47"/>
      <c r="KT84" s="47"/>
      <c r="KU84" s="47"/>
      <c r="KV84" s="47"/>
      <c r="KW84" s="47"/>
      <c r="KX84" s="47"/>
      <c r="KY84" s="47"/>
      <c r="KZ84" s="47"/>
      <c r="LA84" s="47"/>
      <c r="LB84" s="47"/>
      <c r="LC84" s="47"/>
      <c r="LD84" s="47"/>
      <c r="LE84" s="47"/>
      <c r="LF84" s="47"/>
      <c r="LG84" s="47"/>
      <c r="LH84" s="47"/>
      <c r="LI84" s="47"/>
      <c r="LJ84" s="47"/>
      <c r="LK84" s="47"/>
      <c r="LL84" s="47"/>
      <c r="LM84" s="47"/>
      <c r="LN84" s="47"/>
      <c r="LO84" s="47"/>
      <c r="LP84" s="47"/>
      <c r="LQ84" s="47"/>
      <c r="LR84" s="47"/>
      <c r="LS84" s="47"/>
      <c r="LT84" s="47"/>
      <c r="LU84" s="47"/>
      <c r="LV84" s="47"/>
      <c r="LW84" s="47"/>
      <c r="LX84" s="47"/>
      <c r="LY84" s="47"/>
      <c r="LZ84" s="47"/>
      <c r="MA84" s="47"/>
      <c r="MB84" s="47"/>
      <c r="MC84" s="47"/>
    </row>
    <row r="85" spans="1:341" ht="26.25" customHeight="1" x14ac:dyDescent="0.25">
      <c r="A85" s="57" t="s">
        <v>69</v>
      </c>
      <c r="B85" s="58" t="s">
        <v>356</v>
      </c>
      <c r="C85" s="59" t="s">
        <v>357</v>
      </c>
      <c r="D85" s="60" t="s">
        <v>358</v>
      </c>
      <c r="E85" s="103" t="s">
        <v>685</v>
      </c>
      <c r="F85" s="68" t="s">
        <v>21</v>
      </c>
      <c r="G85" s="68" t="s">
        <v>21</v>
      </c>
      <c r="H85" s="68" t="s">
        <v>21</v>
      </c>
      <c r="I85" s="68" t="s">
        <v>21</v>
      </c>
      <c r="J85" s="68"/>
      <c r="K85" s="68"/>
      <c r="L85" s="68"/>
      <c r="M85" s="68"/>
      <c r="N85" s="68"/>
      <c r="O85" s="68"/>
      <c r="P85" s="68"/>
      <c r="Q85" s="68"/>
      <c r="R85" s="70"/>
    </row>
    <row r="86" spans="1:341" x14ac:dyDescent="0.25">
      <c r="A86" s="57" t="s">
        <v>70</v>
      </c>
      <c r="B86" s="58" t="s">
        <v>362</v>
      </c>
      <c r="C86" s="59" t="s">
        <v>363</v>
      </c>
      <c r="D86" s="60" t="s">
        <v>364</v>
      </c>
      <c r="E86" s="103" t="s">
        <v>685</v>
      </c>
      <c r="F86" s="68" t="s">
        <v>19</v>
      </c>
      <c r="G86" s="68" t="s">
        <v>19</v>
      </c>
      <c r="H86" s="68" t="s">
        <v>19</v>
      </c>
      <c r="I86" s="68" t="s">
        <v>19</v>
      </c>
      <c r="J86" s="68" t="s">
        <v>19</v>
      </c>
      <c r="K86" s="68"/>
      <c r="L86" s="68"/>
      <c r="M86" s="68" t="s">
        <v>19</v>
      </c>
      <c r="N86" s="68"/>
      <c r="O86" s="68" t="s">
        <v>19</v>
      </c>
      <c r="P86" s="68"/>
      <c r="Q86" s="68" t="s">
        <v>19</v>
      </c>
      <c r="R86" s="70" t="s">
        <v>19</v>
      </c>
    </row>
    <row r="87" spans="1:341" s="61" customFormat="1" x14ac:dyDescent="0.25">
      <c r="A87" s="57" t="s">
        <v>71</v>
      </c>
      <c r="B87" s="58" t="s">
        <v>365</v>
      </c>
      <c r="C87" s="59" t="s">
        <v>366</v>
      </c>
      <c r="D87" s="60" t="s">
        <v>367</v>
      </c>
      <c r="E87" s="103" t="s">
        <v>685</v>
      </c>
      <c r="F87" s="68" t="s">
        <v>19</v>
      </c>
      <c r="G87" s="68" t="s">
        <v>19</v>
      </c>
      <c r="H87" s="68" t="s">
        <v>19</v>
      </c>
      <c r="I87" s="68" t="s">
        <v>19</v>
      </c>
      <c r="J87" s="68"/>
      <c r="K87" s="68"/>
      <c r="L87" s="68"/>
      <c r="M87" s="68" t="s">
        <v>19</v>
      </c>
      <c r="N87" s="68"/>
      <c r="O87" s="68" t="s">
        <v>19</v>
      </c>
      <c r="P87" s="68" t="s">
        <v>19</v>
      </c>
      <c r="Q87" s="68" t="s">
        <v>19</v>
      </c>
      <c r="R87" s="70"/>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c r="IR87" s="47"/>
      <c r="IS87" s="47"/>
      <c r="IT87" s="47"/>
      <c r="IU87" s="47"/>
      <c r="IV87" s="47"/>
      <c r="IW87" s="47"/>
      <c r="IX87" s="47"/>
      <c r="IY87" s="47"/>
      <c r="IZ87" s="47"/>
      <c r="JA87" s="47"/>
      <c r="JB87" s="47"/>
      <c r="JC87" s="47"/>
      <c r="JD87" s="47"/>
      <c r="JE87" s="47"/>
      <c r="JF87" s="47"/>
      <c r="JG87" s="47"/>
      <c r="JH87" s="47"/>
      <c r="JI87" s="47"/>
      <c r="JJ87" s="47"/>
      <c r="JK87" s="47"/>
      <c r="JL87" s="47"/>
      <c r="JM87" s="47"/>
      <c r="JN87" s="47"/>
      <c r="JO87" s="47"/>
      <c r="JP87" s="47"/>
      <c r="JQ87" s="47"/>
      <c r="JR87" s="47"/>
      <c r="JS87" s="47"/>
      <c r="JT87" s="47"/>
      <c r="JU87" s="47"/>
      <c r="JV87" s="47"/>
      <c r="JW87" s="47"/>
      <c r="JX87" s="47"/>
      <c r="JY87" s="47"/>
      <c r="JZ87" s="47"/>
      <c r="KA87" s="47"/>
      <c r="KB87" s="47"/>
      <c r="KC87" s="47"/>
      <c r="KD87" s="47"/>
      <c r="KE87" s="47"/>
      <c r="KF87" s="47"/>
      <c r="KG87" s="47"/>
      <c r="KH87" s="47"/>
      <c r="KI87" s="47"/>
      <c r="KJ87" s="47"/>
      <c r="KK87" s="47"/>
      <c r="KL87" s="47"/>
      <c r="KM87" s="47"/>
      <c r="KN87" s="47"/>
      <c r="KO87" s="47"/>
      <c r="KP87" s="47"/>
      <c r="KQ87" s="47"/>
      <c r="KR87" s="47"/>
      <c r="KS87" s="47"/>
      <c r="KT87" s="47"/>
      <c r="KU87" s="47"/>
      <c r="KV87" s="47"/>
      <c r="KW87" s="47"/>
      <c r="KX87" s="47"/>
      <c r="KY87" s="47"/>
      <c r="KZ87" s="47"/>
      <c r="LA87" s="47"/>
      <c r="LB87" s="47"/>
      <c r="LC87" s="47"/>
      <c r="LD87" s="47"/>
      <c r="LE87" s="47"/>
      <c r="LF87" s="47"/>
      <c r="LG87" s="47"/>
      <c r="LH87" s="47"/>
      <c r="LI87" s="47"/>
      <c r="LJ87" s="47"/>
      <c r="LK87" s="47"/>
      <c r="LL87" s="47"/>
      <c r="LM87" s="47"/>
      <c r="LN87" s="47"/>
      <c r="LO87" s="47"/>
      <c r="LP87" s="47"/>
      <c r="LQ87" s="47"/>
      <c r="LR87" s="47"/>
      <c r="LS87" s="47"/>
      <c r="LT87" s="47"/>
      <c r="LU87" s="47"/>
      <c r="LV87" s="47"/>
      <c r="LW87" s="47"/>
      <c r="LX87" s="47"/>
      <c r="LY87" s="47"/>
      <c r="LZ87" s="47"/>
      <c r="MA87" s="47"/>
      <c r="MB87" s="47"/>
      <c r="MC87" s="47"/>
    </row>
    <row r="88" spans="1:341" s="61" customFormat="1" x14ac:dyDescent="0.25">
      <c r="A88" s="57" t="s">
        <v>72</v>
      </c>
      <c r="B88" s="58" t="s">
        <v>569</v>
      </c>
      <c r="C88" s="59" t="s">
        <v>570</v>
      </c>
      <c r="D88" s="60" t="s">
        <v>571</v>
      </c>
      <c r="E88" s="103" t="s">
        <v>685</v>
      </c>
      <c r="F88" s="68" t="s">
        <v>21</v>
      </c>
      <c r="G88" s="68" t="s">
        <v>21</v>
      </c>
      <c r="H88" s="68" t="s">
        <v>21</v>
      </c>
      <c r="I88" s="68" t="s">
        <v>21</v>
      </c>
      <c r="J88" s="68"/>
      <c r="K88" s="68" t="s">
        <v>21</v>
      </c>
      <c r="L88" s="68"/>
      <c r="M88" s="68" t="s">
        <v>21</v>
      </c>
      <c r="N88" s="68"/>
      <c r="O88" s="68" t="s">
        <v>21</v>
      </c>
      <c r="P88" s="68" t="s">
        <v>21</v>
      </c>
      <c r="Q88" s="68" t="s">
        <v>21</v>
      </c>
      <c r="R88" s="70"/>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47"/>
      <c r="FW88" s="47"/>
      <c r="FX88" s="47"/>
      <c r="FY88" s="47"/>
      <c r="FZ88" s="47"/>
      <c r="GA88" s="47"/>
      <c r="GB88" s="47"/>
      <c r="GC88" s="47"/>
      <c r="GD88" s="47"/>
      <c r="GE88" s="47"/>
      <c r="GF88" s="47"/>
      <c r="GG88" s="47"/>
      <c r="GH88" s="47"/>
      <c r="GI88" s="47"/>
      <c r="GJ88" s="47"/>
      <c r="GK88" s="47"/>
      <c r="GL88" s="47"/>
      <c r="GM88" s="47"/>
      <c r="GN88" s="47"/>
      <c r="GO88" s="47"/>
      <c r="GP88" s="47"/>
      <c r="GQ88" s="47"/>
      <c r="GR88" s="47"/>
      <c r="GS88" s="47"/>
      <c r="GT88" s="47"/>
      <c r="GU88" s="47"/>
      <c r="GV88" s="47"/>
      <c r="GW88" s="47"/>
      <c r="GX88" s="47"/>
      <c r="GY88" s="47"/>
      <c r="GZ88" s="47"/>
      <c r="HA88" s="47"/>
      <c r="HB88" s="47"/>
      <c r="HC88" s="47"/>
      <c r="HD88" s="47"/>
      <c r="HE88" s="47"/>
      <c r="HF88" s="47"/>
      <c r="HG88" s="47"/>
      <c r="HH88" s="47"/>
      <c r="HI88" s="47"/>
      <c r="HJ88" s="47"/>
      <c r="HK88" s="47"/>
      <c r="HL88" s="47"/>
      <c r="HM88" s="47"/>
      <c r="HN88" s="47"/>
      <c r="HO88" s="47"/>
      <c r="HP88" s="47"/>
      <c r="HQ88" s="47"/>
      <c r="HR88" s="47"/>
      <c r="HS88" s="47"/>
      <c r="HT88" s="47"/>
      <c r="HU88" s="47"/>
      <c r="HV88" s="47"/>
      <c r="HW88" s="47"/>
      <c r="HX88" s="47"/>
      <c r="HY88" s="47"/>
      <c r="HZ88" s="47"/>
      <c r="IA88" s="47"/>
      <c r="IB88" s="47"/>
      <c r="IC88" s="47"/>
      <c r="ID88" s="47"/>
      <c r="IE88" s="47"/>
      <c r="IF88" s="47"/>
      <c r="IG88" s="47"/>
      <c r="IH88" s="47"/>
      <c r="II88" s="47"/>
      <c r="IJ88" s="47"/>
      <c r="IK88" s="47"/>
      <c r="IL88" s="47"/>
      <c r="IM88" s="47"/>
      <c r="IN88" s="47"/>
      <c r="IO88" s="47"/>
      <c r="IP88" s="47"/>
      <c r="IQ88" s="47"/>
      <c r="IR88" s="47"/>
      <c r="IS88" s="47"/>
      <c r="IT88" s="47"/>
      <c r="IU88" s="47"/>
      <c r="IV88" s="47"/>
      <c r="IW88" s="47"/>
      <c r="IX88" s="47"/>
      <c r="IY88" s="47"/>
      <c r="IZ88" s="47"/>
      <c r="JA88" s="47"/>
      <c r="JB88" s="47"/>
      <c r="JC88" s="47"/>
      <c r="JD88" s="47"/>
      <c r="JE88" s="47"/>
      <c r="JF88" s="47"/>
      <c r="JG88" s="47"/>
      <c r="JH88" s="47"/>
      <c r="JI88" s="47"/>
      <c r="JJ88" s="47"/>
      <c r="JK88" s="47"/>
      <c r="JL88" s="47"/>
      <c r="JM88" s="47"/>
      <c r="JN88" s="47"/>
      <c r="JO88" s="47"/>
      <c r="JP88" s="47"/>
      <c r="JQ88" s="47"/>
      <c r="JR88" s="47"/>
      <c r="JS88" s="47"/>
      <c r="JT88" s="47"/>
      <c r="JU88" s="47"/>
      <c r="JV88" s="47"/>
      <c r="JW88" s="47"/>
      <c r="JX88" s="47"/>
      <c r="JY88" s="47"/>
      <c r="JZ88" s="47"/>
      <c r="KA88" s="47"/>
      <c r="KB88" s="47"/>
      <c r="KC88" s="47"/>
      <c r="KD88" s="47"/>
      <c r="KE88" s="47"/>
      <c r="KF88" s="47"/>
      <c r="KG88" s="47"/>
      <c r="KH88" s="47"/>
      <c r="KI88" s="47"/>
      <c r="KJ88" s="47"/>
      <c r="KK88" s="47"/>
      <c r="KL88" s="47"/>
      <c r="KM88" s="47"/>
      <c r="KN88" s="47"/>
      <c r="KO88" s="47"/>
      <c r="KP88" s="47"/>
      <c r="KQ88" s="47"/>
      <c r="KR88" s="47"/>
      <c r="KS88" s="47"/>
      <c r="KT88" s="47"/>
      <c r="KU88" s="47"/>
      <c r="KV88" s="47"/>
      <c r="KW88" s="47"/>
      <c r="KX88" s="47"/>
      <c r="KY88" s="47"/>
      <c r="KZ88" s="47"/>
      <c r="LA88" s="47"/>
      <c r="LB88" s="47"/>
      <c r="LC88" s="47"/>
      <c r="LD88" s="47"/>
      <c r="LE88" s="47"/>
      <c r="LF88" s="47"/>
      <c r="LG88" s="47"/>
      <c r="LH88" s="47"/>
      <c r="LI88" s="47"/>
      <c r="LJ88" s="47"/>
      <c r="LK88" s="47"/>
      <c r="LL88" s="47"/>
      <c r="LM88" s="47"/>
      <c r="LN88" s="47"/>
      <c r="LO88" s="47"/>
      <c r="LP88" s="47"/>
      <c r="LQ88" s="47"/>
      <c r="LR88" s="47"/>
      <c r="LS88" s="47"/>
      <c r="LT88" s="47"/>
      <c r="LU88" s="47"/>
      <c r="LV88" s="47"/>
      <c r="LW88" s="47"/>
      <c r="LX88" s="47"/>
      <c r="LY88" s="47"/>
      <c r="LZ88" s="47"/>
      <c r="MA88" s="47"/>
      <c r="MB88" s="47"/>
      <c r="MC88" s="47"/>
    </row>
    <row r="89" spans="1:341" x14ac:dyDescent="0.25">
      <c r="A89" s="57" t="s">
        <v>73</v>
      </c>
      <c r="B89" s="58" t="s">
        <v>368</v>
      </c>
      <c r="C89" s="59" t="s">
        <v>369</v>
      </c>
      <c r="D89" s="60" t="s">
        <v>370</v>
      </c>
      <c r="E89" s="103" t="s">
        <v>685</v>
      </c>
      <c r="F89" s="68"/>
      <c r="G89" s="68" t="s">
        <v>19</v>
      </c>
      <c r="H89" s="68" t="s">
        <v>19</v>
      </c>
      <c r="I89" s="68"/>
      <c r="J89" s="68"/>
      <c r="K89" s="68"/>
      <c r="L89" s="68"/>
      <c r="M89" s="68"/>
      <c r="N89" s="68"/>
      <c r="O89" s="68"/>
      <c r="P89" s="68"/>
      <c r="Q89" s="68"/>
      <c r="R89" s="70" t="s">
        <v>19</v>
      </c>
    </row>
    <row r="90" spans="1:341" s="61" customFormat="1" x14ac:dyDescent="0.25">
      <c r="A90" s="57" t="s">
        <v>74</v>
      </c>
      <c r="B90" s="58" t="s">
        <v>371</v>
      </c>
      <c r="C90" s="59" t="s">
        <v>372</v>
      </c>
      <c r="D90" s="60" t="s">
        <v>373</v>
      </c>
      <c r="E90" s="103" t="s">
        <v>685</v>
      </c>
      <c r="F90" s="68" t="s">
        <v>19</v>
      </c>
      <c r="G90" s="68" t="s">
        <v>19</v>
      </c>
      <c r="H90" s="68" t="s">
        <v>19</v>
      </c>
      <c r="I90" s="68"/>
      <c r="J90" s="68"/>
      <c r="K90" s="68"/>
      <c r="L90" s="68"/>
      <c r="M90" s="68" t="s">
        <v>19</v>
      </c>
      <c r="N90" s="68" t="s">
        <v>19</v>
      </c>
      <c r="O90" s="68" t="s">
        <v>19</v>
      </c>
      <c r="P90" s="68" t="s">
        <v>19</v>
      </c>
      <c r="Q90" s="68"/>
      <c r="R90" s="70"/>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47"/>
      <c r="DN90" s="47"/>
      <c r="DO90" s="47"/>
      <c r="DP90" s="47"/>
      <c r="DQ90" s="47"/>
      <c r="DR90" s="47"/>
      <c r="DS90" s="47"/>
      <c r="DT90" s="47"/>
      <c r="DU90" s="47"/>
      <c r="DV90" s="47"/>
      <c r="DW90" s="47"/>
      <c r="DX90" s="47"/>
      <c r="DY90" s="47"/>
      <c r="DZ90" s="47"/>
      <c r="EA90" s="47"/>
      <c r="EB90" s="47"/>
      <c r="EC90" s="47"/>
      <c r="ED90" s="47"/>
      <c r="EE90" s="47"/>
      <c r="EF90" s="47"/>
      <c r="EG90" s="47"/>
      <c r="EH90" s="47"/>
      <c r="EI90" s="47"/>
      <c r="EJ90" s="47"/>
      <c r="EK90" s="47"/>
      <c r="EL90" s="47"/>
      <c r="EM90" s="47"/>
      <c r="EN90" s="47"/>
      <c r="EO90" s="47"/>
      <c r="EP90" s="47"/>
      <c r="EQ90" s="47"/>
      <c r="ER90" s="47"/>
      <c r="ES90" s="47"/>
      <c r="ET90" s="47"/>
      <c r="EU90" s="47"/>
      <c r="EV90" s="47"/>
      <c r="EW90" s="47"/>
      <c r="EX90" s="47"/>
      <c r="EY90" s="47"/>
      <c r="EZ90" s="47"/>
      <c r="FA90" s="47"/>
      <c r="FB90" s="47"/>
      <c r="FC90" s="47"/>
      <c r="FD90" s="47"/>
      <c r="FE90" s="47"/>
      <c r="FF90" s="47"/>
      <c r="FG90" s="47"/>
      <c r="FH90" s="47"/>
      <c r="FI90" s="47"/>
      <c r="FJ90" s="47"/>
      <c r="FK90" s="47"/>
      <c r="FL90" s="47"/>
      <c r="FM90" s="47"/>
      <c r="FN90" s="47"/>
      <c r="FO90" s="47"/>
      <c r="FP90" s="47"/>
      <c r="FQ90" s="47"/>
      <c r="FR90" s="47"/>
      <c r="FS90" s="47"/>
      <c r="FT90" s="47"/>
      <c r="FU90" s="47"/>
      <c r="FV90" s="47"/>
      <c r="FW90" s="47"/>
      <c r="FX90" s="47"/>
      <c r="FY90" s="47"/>
      <c r="FZ90" s="47"/>
      <c r="GA90" s="47"/>
      <c r="GB90" s="47"/>
      <c r="GC90" s="47"/>
      <c r="GD90" s="47"/>
      <c r="GE90" s="47"/>
      <c r="GF90" s="47"/>
      <c r="GG90" s="47"/>
      <c r="GH90" s="47"/>
      <c r="GI90" s="47"/>
      <c r="GJ90" s="47"/>
      <c r="GK90" s="47"/>
      <c r="GL90" s="47"/>
      <c r="GM90" s="47"/>
      <c r="GN90" s="47"/>
      <c r="GO90" s="47"/>
      <c r="GP90" s="47"/>
      <c r="GQ90" s="47"/>
      <c r="GR90" s="47"/>
      <c r="GS90" s="47"/>
      <c r="GT90" s="47"/>
      <c r="GU90" s="47"/>
      <c r="GV90" s="47"/>
      <c r="GW90" s="47"/>
      <c r="GX90" s="47"/>
      <c r="GY90" s="47"/>
      <c r="GZ90" s="47"/>
      <c r="HA90" s="47"/>
      <c r="HB90" s="47"/>
      <c r="HC90" s="47"/>
      <c r="HD90" s="47"/>
      <c r="HE90" s="47"/>
      <c r="HF90" s="47"/>
      <c r="HG90" s="47"/>
      <c r="HH90" s="47"/>
      <c r="HI90" s="47"/>
      <c r="HJ90" s="47"/>
      <c r="HK90" s="47"/>
      <c r="HL90" s="47"/>
      <c r="HM90" s="47"/>
      <c r="HN90" s="47"/>
      <c r="HO90" s="47"/>
      <c r="HP90" s="47"/>
      <c r="HQ90" s="47"/>
      <c r="HR90" s="47"/>
      <c r="HS90" s="47"/>
      <c r="HT90" s="47"/>
      <c r="HU90" s="47"/>
      <c r="HV90" s="47"/>
      <c r="HW90" s="47"/>
      <c r="HX90" s="47"/>
      <c r="HY90" s="47"/>
      <c r="HZ90" s="47"/>
      <c r="IA90" s="47"/>
      <c r="IB90" s="47"/>
      <c r="IC90" s="47"/>
      <c r="ID90" s="47"/>
      <c r="IE90" s="47"/>
      <c r="IF90" s="47"/>
      <c r="IG90" s="47"/>
      <c r="IH90" s="47"/>
      <c r="II90" s="47"/>
      <c r="IJ90" s="47"/>
      <c r="IK90" s="47"/>
      <c r="IL90" s="47"/>
      <c r="IM90" s="47"/>
      <c r="IN90" s="47"/>
      <c r="IO90" s="47"/>
      <c r="IP90" s="47"/>
      <c r="IQ90" s="47"/>
      <c r="IR90" s="47"/>
      <c r="IS90" s="47"/>
      <c r="IT90" s="47"/>
      <c r="IU90" s="47"/>
      <c r="IV90" s="47"/>
      <c r="IW90" s="47"/>
      <c r="IX90" s="47"/>
      <c r="IY90" s="47"/>
      <c r="IZ90" s="47"/>
      <c r="JA90" s="47"/>
      <c r="JB90" s="47"/>
      <c r="JC90" s="47"/>
      <c r="JD90" s="47"/>
      <c r="JE90" s="47"/>
      <c r="JF90" s="47"/>
      <c r="JG90" s="47"/>
      <c r="JH90" s="47"/>
      <c r="JI90" s="47"/>
      <c r="JJ90" s="47"/>
      <c r="JK90" s="47"/>
      <c r="JL90" s="47"/>
      <c r="JM90" s="47"/>
      <c r="JN90" s="47"/>
      <c r="JO90" s="47"/>
      <c r="JP90" s="47"/>
      <c r="JQ90" s="47"/>
      <c r="JR90" s="47"/>
      <c r="JS90" s="47"/>
      <c r="JT90" s="47"/>
      <c r="JU90" s="47"/>
      <c r="JV90" s="47"/>
      <c r="JW90" s="47"/>
      <c r="JX90" s="47"/>
      <c r="JY90" s="47"/>
      <c r="JZ90" s="47"/>
      <c r="KA90" s="47"/>
      <c r="KB90" s="47"/>
      <c r="KC90" s="47"/>
      <c r="KD90" s="47"/>
      <c r="KE90" s="47"/>
      <c r="KF90" s="47"/>
      <c r="KG90" s="47"/>
      <c r="KH90" s="47"/>
      <c r="KI90" s="47"/>
      <c r="KJ90" s="47"/>
      <c r="KK90" s="47"/>
      <c r="KL90" s="47"/>
      <c r="KM90" s="47"/>
      <c r="KN90" s="47"/>
      <c r="KO90" s="47"/>
      <c r="KP90" s="47"/>
      <c r="KQ90" s="47"/>
      <c r="KR90" s="47"/>
      <c r="KS90" s="47"/>
      <c r="KT90" s="47"/>
      <c r="KU90" s="47"/>
      <c r="KV90" s="47"/>
      <c r="KW90" s="47"/>
      <c r="KX90" s="47"/>
      <c r="KY90" s="47"/>
      <c r="KZ90" s="47"/>
      <c r="LA90" s="47"/>
      <c r="LB90" s="47"/>
      <c r="LC90" s="47"/>
      <c r="LD90" s="47"/>
      <c r="LE90" s="47"/>
      <c r="LF90" s="47"/>
      <c r="LG90" s="47"/>
      <c r="LH90" s="47"/>
      <c r="LI90" s="47"/>
      <c r="LJ90" s="47"/>
      <c r="LK90" s="47"/>
      <c r="LL90" s="47"/>
      <c r="LM90" s="47"/>
      <c r="LN90" s="47"/>
      <c r="LO90" s="47"/>
      <c r="LP90" s="47"/>
      <c r="LQ90" s="47"/>
      <c r="LR90" s="47"/>
      <c r="LS90" s="47"/>
      <c r="LT90" s="47"/>
      <c r="LU90" s="47"/>
      <c r="LV90" s="47"/>
      <c r="LW90" s="47"/>
      <c r="LX90" s="47"/>
      <c r="LY90" s="47"/>
      <c r="LZ90" s="47"/>
      <c r="MA90" s="47"/>
      <c r="MB90" s="47"/>
      <c r="MC90" s="47"/>
    </row>
    <row r="91" spans="1:341" s="61" customFormat="1" x14ac:dyDescent="0.25">
      <c r="A91" s="62" t="s">
        <v>189</v>
      </c>
      <c r="B91" s="58" t="s">
        <v>675</v>
      </c>
      <c r="C91" s="80" t="s">
        <v>674</v>
      </c>
      <c r="D91" s="60">
        <v>3474395772</v>
      </c>
      <c r="E91" s="103" t="s">
        <v>685</v>
      </c>
      <c r="F91" s="68"/>
      <c r="G91" s="68" t="s">
        <v>19</v>
      </c>
      <c r="H91" s="68" t="s">
        <v>19</v>
      </c>
      <c r="I91" s="68"/>
      <c r="J91" s="68"/>
      <c r="K91" s="68"/>
      <c r="L91" s="68"/>
      <c r="M91" s="68" t="s">
        <v>19</v>
      </c>
      <c r="N91" s="68"/>
      <c r="O91" s="68"/>
      <c r="P91" s="68"/>
      <c r="Q91" s="68"/>
      <c r="R91" s="70"/>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47"/>
      <c r="DN91" s="47"/>
      <c r="DO91" s="47"/>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47"/>
      <c r="ES91" s="47"/>
      <c r="ET91" s="47"/>
      <c r="EU91" s="47"/>
      <c r="EV91" s="47"/>
      <c r="EW91" s="47"/>
      <c r="EX91" s="47"/>
      <c r="EY91" s="47"/>
      <c r="EZ91" s="47"/>
      <c r="FA91" s="47"/>
      <c r="FB91" s="47"/>
      <c r="FC91" s="47"/>
      <c r="FD91" s="47"/>
      <c r="FE91" s="47"/>
      <c r="FF91" s="47"/>
      <c r="FG91" s="47"/>
      <c r="FH91" s="47"/>
      <c r="FI91" s="47"/>
      <c r="FJ91" s="47"/>
      <c r="FK91" s="47"/>
      <c r="FL91" s="47"/>
      <c r="FM91" s="47"/>
      <c r="FN91" s="47"/>
      <c r="FO91" s="47"/>
      <c r="FP91" s="47"/>
      <c r="FQ91" s="47"/>
      <c r="FR91" s="47"/>
      <c r="FS91" s="47"/>
      <c r="FT91" s="47"/>
      <c r="FU91" s="47"/>
      <c r="FV91" s="47"/>
      <c r="FW91" s="47"/>
      <c r="FX91" s="47"/>
      <c r="FY91" s="47"/>
      <c r="FZ91" s="47"/>
      <c r="GA91" s="47"/>
      <c r="GB91" s="47"/>
      <c r="GC91" s="47"/>
      <c r="GD91" s="47"/>
      <c r="GE91" s="47"/>
      <c r="GF91" s="47"/>
      <c r="GG91" s="47"/>
      <c r="GH91" s="47"/>
      <c r="GI91" s="47"/>
      <c r="GJ91" s="47"/>
      <c r="GK91" s="47"/>
      <c r="GL91" s="47"/>
      <c r="GM91" s="47"/>
      <c r="GN91" s="47"/>
      <c r="GO91" s="47"/>
      <c r="GP91" s="47"/>
      <c r="GQ91" s="47"/>
      <c r="GR91" s="47"/>
      <c r="GS91" s="47"/>
      <c r="GT91" s="47"/>
      <c r="GU91" s="47"/>
      <c r="GV91" s="47"/>
      <c r="GW91" s="47"/>
      <c r="GX91" s="47"/>
      <c r="GY91" s="47"/>
      <c r="GZ91" s="47"/>
      <c r="HA91" s="47"/>
      <c r="HB91" s="47"/>
      <c r="HC91" s="47"/>
      <c r="HD91" s="47"/>
      <c r="HE91" s="47"/>
      <c r="HF91" s="47"/>
      <c r="HG91" s="47"/>
      <c r="HH91" s="47"/>
      <c r="HI91" s="47"/>
      <c r="HJ91" s="47"/>
      <c r="HK91" s="47"/>
      <c r="HL91" s="47"/>
      <c r="HM91" s="47"/>
      <c r="HN91" s="47"/>
      <c r="HO91" s="47"/>
      <c r="HP91" s="47"/>
      <c r="HQ91" s="47"/>
      <c r="HR91" s="47"/>
      <c r="HS91" s="47"/>
      <c r="HT91" s="47"/>
      <c r="HU91" s="47"/>
      <c r="HV91" s="47"/>
      <c r="HW91" s="47"/>
      <c r="HX91" s="47"/>
      <c r="HY91" s="47"/>
      <c r="HZ91" s="47"/>
      <c r="IA91" s="47"/>
      <c r="IB91" s="47"/>
      <c r="IC91" s="47"/>
      <c r="ID91" s="47"/>
      <c r="IE91" s="47"/>
      <c r="IF91" s="47"/>
      <c r="IG91" s="47"/>
      <c r="IH91" s="47"/>
      <c r="II91" s="47"/>
      <c r="IJ91" s="47"/>
      <c r="IK91" s="47"/>
      <c r="IL91" s="47"/>
      <c r="IM91" s="47"/>
      <c r="IN91" s="47"/>
      <c r="IO91" s="47"/>
      <c r="IP91" s="47"/>
      <c r="IQ91" s="47"/>
      <c r="IR91" s="47"/>
      <c r="IS91" s="47"/>
      <c r="IT91" s="47"/>
      <c r="IU91" s="47"/>
      <c r="IV91" s="47"/>
      <c r="IW91" s="47"/>
      <c r="IX91" s="47"/>
      <c r="IY91" s="47"/>
      <c r="IZ91" s="47"/>
      <c r="JA91" s="47"/>
      <c r="JB91" s="47"/>
      <c r="JC91" s="47"/>
      <c r="JD91" s="47"/>
      <c r="JE91" s="47"/>
      <c r="JF91" s="47"/>
      <c r="JG91" s="47"/>
      <c r="JH91" s="47"/>
      <c r="JI91" s="47"/>
      <c r="JJ91" s="47"/>
      <c r="JK91" s="47"/>
      <c r="JL91" s="47"/>
      <c r="JM91" s="47"/>
      <c r="JN91" s="47"/>
      <c r="JO91" s="47"/>
      <c r="JP91" s="47"/>
      <c r="JQ91" s="47"/>
      <c r="JR91" s="47"/>
      <c r="JS91" s="47"/>
      <c r="JT91" s="47"/>
      <c r="JU91" s="47"/>
      <c r="JV91" s="47"/>
      <c r="JW91" s="47"/>
      <c r="JX91" s="47"/>
      <c r="JY91" s="47"/>
      <c r="JZ91" s="47"/>
      <c r="KA91" s="47"/>
      <c r="KB91" s="47"/>
      <c r="KC91" s="47"/>
      <c r="KD91" s="47"/>
      <c r="KE91" s="47"/>
      <c r="KF91" s="47"/>
      <c r="KG91" s="47"/>
      <c r="KH91" s="47"/>
      <c r="KI91" s="47"/>
      <c r="KJ91" s="47"/>
      <c r="KK91" s="47"/>
      <c r="KL91" s="47"/>
      <c r="KM91" s="47"/>
      <c r="KN91" s="47"/>
      <c r="KO91" s="47"/>
      <c r="KP91" s="47"/>
      <c r="KQ91" s="47"/>
      <c r="KR91" s="47"/>
      <c r="KS91" s="47"/>
      <c r="KT91" s="47"/>
      <c r="KU91" s="47"/>
      <c r="KV91" s="47"/>
      <c r="KW91" s="47"/>
      <c r="KX91" s="47"/>
      <c r="KY91" s="47"/>
      <c r="KZ91" s="47"/>
      <c r="LA91" s="47"/>
      <c r="LB91" s="47"/>
      <c r="LC91" s="47"/>
      <c r="LD91" s="47"/>
      <c r="LE91" s="47"/>
      <c r="LF91" s="47"/>
      <c r="LG91" s="47"/>
      <c r="LH91" s="47"/>
      <c r="LI91" s="47"/>
      <c r="LJ91" s="47"/>
      <c r="LK91" s="47"/>
      <c r="LL91" s="47"/>
      <c r="LM91" s="47"/>
      <c r="LN91" s="47"/>
      <c r="LO91" s="47"/>
      <c r="LP91" s="47"/>
      <c r="LQ91" s="47"/>
      <c r="LR91" s="47"/>
      <c r="LS91" s="47"/>
      <c r="LT91" s="47"/>
      <c r="LU91" s="47"/>
      <c r="LV91" s="47"/>
      <c r="LW91" s="47"/>
      <c r="LX91" s="47"/>
      <c r="LY91" s="47"/>
      <c r="LZ91" s="47"/>
      <c r="MA91" s="47"/>
      <c r="MB91" s="47"/>
      <c r="MC91" s="47"/>
    </row>
    <row r="92" spans="1:341" s="61" customFormat="1" x14ac:dyDescent="0.25">
      <c r="A92" s="57" t="s">
        <v>75</v>
      </c>
      <c r="B92" s="58" t="s">
        <v>374</v>
      </c>
      <c r="C92" s="59" t="s">
        <v>375</v>
      </c>
      <c r="D92" s="60" t="s">
        <v>376</v>
      </c>
      <c r="E92" s="103" t="s">
        <v>685</v>
      </c>
      <c r="F92" s="68"/>
      <c r="G92" s="68"/>
      <c r="H92" s="68" t="s">
        <v>19</v>
      </c>
      <c r="I92" s="68"/>
      <c r="J92" s="68"/>
      <c r="K92" s="68"/>
      <c r="L92" s="68"/>
      <c r="M92" s="68"/>
      <c r="N92" s="68"/>
      <c r="O92" s="68" t="s">
        <v>19</v>
      </c>
      <c r="P92" s="68" t="s">
        <v>19</v>
      </c>
      <c r="Q92" s="68"/>
      <c r="R92" s="70"/>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c r="DB92" s="47"/>
      <c r="DC92" s="47"/>
      <c r="DD92" s="47"/>
      <c r="DE92" s="47"/>
      <c r="DF92" s="47"/>
      <c r="DG92" s="47"/>
      <c r="DH92" s="47"/>
      <c r="DI92" s="47"/>
      <c r="DJ92" s="47"/>
      <c r="DK92" s="47"/>
      <c r="DL92" s="47"/>
      <c r="DM92" s="47"/>
      <c r="DN92" s="47"/>
      <c r="DO92" s="47"/>
      <c r="DP92" s="47"/>
      <c r="DQ92" s="47"/>
      <c r="DR92" s="47"/>
      <c r="DS92" s="47"/>
      <c r="DT92" s="47"/>
      <c r="DU92" s="47"/>
      <c r="DV92" s="47"/>
      <c r="DW92" s="47"/>
      <c r="DX92" s="47"/>
      <c r="DY92" s="47"/>
      <c r="DZ92" s="47"/>
      <c r="EA92" s="47"/>
      <c r="EB92" s="47"/>
      <c r="EC92" s="47"/>
      <c r="ED92" s="47"/>
      <c r="EE92" s="47"/>
      <c r="EF92" s="47"/>
      <c r="EG92" s="47"/>
      <c r="EH92" s="47"/>
      <c r="EI92" s="47"/>
      <c r="EJ92" s="47"/>
      <c r="EK92" s="47"/>
      <c r="EL92" s="47"/>
      <c r="EM92" s="47"/>
      <c r="EN92" s="47"/>
      <c r="EO92" s="47"/>
      <c r="EP92" s="47"/>
      <c r="EQ92" s="47"/>
      <c r="ER92" s="47"/>
      <c r="ES92" s="47"/>
      <c r="ET92" s="47"/>
      <c r="EU92" s="47"/>
      <c r="EV92" s="47"/>
      <c r="EW92" s="47"/>
      <c r="EX92" s="47"/>
      <c r="EY92" s="47"/>
      <c r="EZ92" s="47"/>
      <c r="FA92" s="47"/>
      <c r="FB92" s="47"/>
      <c r="FC92" s="47"/>
      <c r="FD92" s="47"/>
      <c r="FE92" s="47"/>
      <c r="FF92" s="47"/>
      <c r="FG92" s="47"/>
      <c r="FH92" s="47"/>
      <c r="FI92" s="47"/>
      <c r="FJ92" s="47"/>
      <c r="FK92" s="47"/>
      <c r="FL92" s="47"/>
      <c r="FM92" s="47"/>
      <c r="FN92" s="47"/>
      <c r="FO92" s="47"/>
      <c r="FP92" s="47"/>
      <c r="FQ92" s="47"/>
      <c r="FR92" s="47"/>
      <c r="FS92" s="47"/>
      <c r="FT92" s="47"/>
      <c r="FU92" s="47"/>
      <c r="FV92" s="47"/>
      <c r="FW92" s="47"/>
      <c r="FX92" s="47"/>
      <c r="FY92" s="47"/>
      <c r="FZ92" s="47"/>
      <c r="GA92" s="47"/>
      <c r="GB92" s="47"/>
      <c r="GC92" s="47"/>
      <c r="GD92" s="47"/>
      <c r="GE92" s="47"/>
      <c r="GF92" s="47"/>
      <c r="GG92" s="47"/>
      <c r="GH92" s="47"/>
      <c r="GI92" s="47"/>
      <c r="GJ92" s="47"/>
      <c r="GK92" s="47"/>
      <c r="GL92" s="47"/>
      <c r="GM92" s="47"/>
      <c r="GN92" s="47"/>
      <c r="GO92" s="47"/>
      <c r="GP92" s="47"/>
      <c r="GQ92" s="47"/>
      <c r="GR92" s="47"/>
      <c r="GS92" s="47"/>
      <c r="GT92" s="47"/>
      <c r="GU92" s="47"/>
      <c r="GV92" s="47"/>
      <c r="GW92" s="47"/>
      <c r="GX92" s="47"/>
      <c r="GY92" s="47"/>
      <c r="GZ92" s="47"/>
      <c r="HA92" s="47"/>
      <c r="HB92" s="47"/>
      <c r="HC92" s="47"/>
      <c r="HD92" s="47"/>
      <c r="HE92" s="47"/>
      <c r="HF92" s="47"/>
      <c r="HG92" s="47"/>
      <c r="HH92" s="47"/>
      <c r="HI92" s="47"/>
      <c r="HJ92" s="47"/>
      <c r="HK92" s="47"/>
      <c r="HL92" s="47"/>
      <c r="HM92" s="47"/>
      <c r="HN92" s="47"/>
      <c r="HO92" s="47"/>
      <c r="HP92" s="47"/>
      <c r="HQ92" s="47"/>
      <c r="HR92" s="47"/>
      <c r="HS92" s="47"/>
      <c r="HT92" s="47"/>
      <c r="HU92" s="47"/>
      <c r="HV92" s="47"/>
      <c r="HW92" s="47"/>
      <c r="HX92" s="47"/>
      <c r="HY92" s="47"/>
      <c r="HZ92" s="47"/>
      <c r="IA92" s="47"/>
      <c r="IB92" s="47"/>
      <c r="IC92" s="47"/>
      <c r="ID92" s="47"/>
      <c r="IE92" s="47"/>
      <c r="IF92" s="47"/>
      <c r="IG92" s="47"/>
      <c r="IH92" s="47"/>
      <c r="II92" s="47"/>
      <c r="IJ92" s="47"/>
      <c r="IK92" s="47"/>
      <c r="IL92" s="47"/>
      <c r="IM92" s="47"/>
      <c r="IN92" s="47"/>
      <c r="IO92" s="47"/>
      <c r="IP92" s="47"/>
      <c r="IQ92" s="47"/>
      <c r="IR92" s="47"/>
      <c r="IS92" s="47"/>
      <c r="IT92" s="47"/>
      <c r="IU92" s="47"/>
      <c r="IV92" s="47"/>
      <c r="IW92" s="47"/>
      <c r="IX92" s="47"/>
      <c r="IY92" s="47"/>
      <c r="IZ92" s="47"/>
      <c r="JA92" s="47"/>
      <c r="JB92" s="47"/>
      <c r="JC92" s="47"/>
      <c r="JD92" s="47"/>
      <c r="JE92" s="47"/>
      <c r="JF92" s="47"/>
      <c r="JG92" s="47"/>
      <c r="JH92" s="47"/>
      <c r="JI92" s="47"/>
      <c r="JJ92" s="47"/>
      <c r="JK92" s="47"/>
      <c r="JL92" s="47"/>
      <c r="JM92" s="47"/>
      <c r="JN92" s="47"/>
      <c r="JO92" s="47"/>
      <c r="JP92" s="47"/>
      <c r="JQ92" s="47"/>
      <c r="JR92" s="47"/>
      <c r="JS92" s="47"/>
      <c r="JT92" s="47"/>
      <c r="JU92" s="47"/>
      <c r="JV92" s="47"/>
      <c r="JW92" s="47"/>
      <c r="JX92" s="47"/>
      <c r="JY92" s="47"/>
      <c r="JZ92" s="47"/>
      <c r="KA92" s="47"/>
      <c r="KB92" s="47"/>
      <c r="KC92" s="47"/>
      <c r="KD92" s="47"/>
      <c r="KE92" s="47"/>
      <c r="KF92" s="47"/>
      <c r="KG92" s="47"/>
      <c r="KH92" s="47"/>
      <c r="KI92" s="47"/>
      <c r="KJ92" s="47"/>
      <c r="KK92" s="47"/>
      <c r="KL92" s="47"/>
      <c r="KM92" s="47"/>
      <c r="KN92" s="47"/>
      <c r="KO92" s="47"/>
      <c r="KP92" s="47"/>
      <c r="KQ92" s="47"/>
      <c r="KR92" s="47"/>
      <c r="KS92" s="47"/>
      <c r="KT92" s="47"/>
      <c r="KU92" s="47"/>
      <c r="KV92" s="47"/>
      <c r="KW92" s="47"/>
      <c r="KX92" s="47"/>
      <c r="KY92" s="47"/>
      <c r="KZ92" s="47"/>
      <c r="LA92" s="47"/>
      <c r="LB92" s="47"/>
      <c r="LC92" s="47"/>
      <c r="LD92" s="47"/>
      <c r="LE92" s="47"/>
      <c r="LF92" s="47"/>
      <c r="LG92" s="47"/>
      <c r="LH92" s="47"/>
      <c r="LI92" s="47"/>
      <c r="LJ92" s="47"/>
      <c r="LK92" s="47"/>
      <c r="LL92" s="47"/>
      <c r="LM92" s="47"/>
      <c r="LN92" s="47"/>
      <c r="LO92" s="47"/>
      <c r="LP92" s="47"/>
      <c r="LQ92" s="47"/>
      <c r="LR92" s="47"/>
      <c r="LS92" s="47"/>
      <c r="LT92" s="47"/>
      <c r="LU92" s="47"/>
      <c r="LV92" s="47"/>
      <c r="LW92" s="47"/>
      <c r="LX92" s="47"/>
      <c r="LY92" s="47"/>
      <c r="LZ92" s="47"/>
      <c r="MA92" s="47"/>
      <c r="MB92" s="47"/>
      <c r="MC92" s="47"/>
    </row>
    <row r="93" spans="1:341" s="61" customFormat="1" x14ac:dyDescent="0.25">
      <c r="A93" s="57" t="s">
        <v>190</v>
      </c>
      <c r="B93" s="58" t="s">
        <v>191</v>
      </c>
      <c r="C93" s="59" t="s">
        <v>536</v>
      </c>
      <c r="D93" s="60" t="s">
        <v>537</v>
      </c>
      <c r="E93" s="103" t="s">
        <v>685</v>
      </c>
      <c r="F93" s="68"/>
      <c r="G93" s="68" t="s">
        <v>19</v>
      </c>
      <c r="H93" s="68" t="s">
        <v>19</v>
      </c>
      <c r="I93" s="68"/>
      <c r="J93" s="68"/>
      <c r="K93" s="68"/>
      <c r="L93" s="68"/>
      <c r="M93" s="68"/>
      <c r="N93" s="68"/>
      <c r="O93" s="68"/>
      <c r="P93" s="68"/>
      <c r="Q93" s="68"/>
      <c r="R93" s="70" t="s">
        <v>19</v>
      </c>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c r="GF93" s="47"/>
      <c r="GG93" s="47"/>
      <c r="GH93" s="47"/>
      <c r="GI93" s="47"/>
      <c r="GJ93" s="47"/>
      <c r="GK93" s="47"/>
      <c r="GL93" s="47"/>
      <c r="GM93" s="47"/>
      <c r="GN93" s="47"/>
      <c r="GO93" s="47"/>
      <c r="GP93" s="47"/>
      <c r="GQ93" s="47"/>
      <c r="GR93" s="47"/>
      <c r="GS93" s="47"/>
      <c r="GT93" s="47"/>
      <c r="GU93" s="47"/>
      <c r="GV93" s="47"/>
      <c r="GW93" s="47"/>
      <c r="GX93" s="47"/>
      <c r="GY93" s="47"/>
      <c r="GZ93" s="47"/>
      <c r="HA93" s="47"/>
      <c r="HB93" s="47"/>
      <c r="HC93" s="47"/>
      <c r="HD93" s="47"/>
      <c r="HE93" s="47"/>
      <c r="HF93" s="47"/>
      <c r="HG93" s="47"/>
      <c r="HH93" s="47"/>
      <c r="HI93" s="47"/>
      <c r="HJ93" s="47"/>
      <c r="HK93" s="47"/>
      <c r="HL93" s="47"/>
      <c r="HM93" s="47"/>
      <c r="HN93" s="47"/>
      <c r="HO93" s="47"/>
      <c r="HP93" s="47"/>
      <c r="HQ93" s="47"/>
      <c r="HR93" s="47"/>
      <c r="HS93" s="47"/>
      <c r="HT93" s="47"/>
      <c r="HU93" s="47"/>
      <c r="HV93" s="47"/>
      <c r="HW93" s="47"/>
      <c r="HX93" s="47"/>
      <c r="HY93" s="47"/>
      <c r="HZ93" s="47"/>
      <c r="IA93" s="47"/>
      <c r="IB93" s="47"/>
      <c r="IC93" s="47"/>
      <c r="ID93" s="47"/>
      <c r="IE93" s="47"/>
      <c r="IF93" s="47"/>
      <c r="IG93" s="47"/>
      <c r="IH93" s="47"/>
      <c r="II93" s="47"/>
      <c r="IJ93" s="47"/>
      <c r="IK93" s="47"/>
      <c r="IL93" s="47"/>
      <c r="IM93" s="47"/>
      <c r="IN93" s="47"/>
      <c r="IO93" s="47"/>
      <c r="IP93" s="47"/>
      <c r="IQ93" s="47"/>
      <c r="IR93" s="47"/>
      <c r="IS93" s="47"/>
      <c r="IT93" s="47"/>
      <c r="IU93" s="47"/>
      <c r="IV93" s="47"/>
      <c r="IW93" s="47"/>
      <c r="IX93" s="47"/>
      <c r="IY93" s="47"/>
      <c r="IZ93" s="47"/>
      <c r="JA93" s="47"/>
      <c r="JB93" s="47"/>
      <c r="JC93" s="47"/>
      <c r="JD93" s="47"/>
      <c r="JE93" s="47"/>
      <c r="JF93" s="47"/>
      <c r="JG93" s="47"/>
      <c r="JH93" s="47"/>
      <c r="JI93" s="47"/>
      <c r="JJ93" s="47"/>
      <c r="JK93" s="47"/>
      <c r="JL93" s="47"/>
      <c r="JM93" s="47"/>
      <c r="JN93" s="47"/>
      <c r="JO93" s="47"/>
      <c r="JP93" s="47"/>
      <c r="JQ93" s="47"/>
      <c r="JR93" s="47"/>
      <c r="JS93" s="47"/>
      <c r="JT93" s="47"/>
      <c r="JU93" s="47"/>
      <c r="JV93" s="47"/>
      <c r="JW93" s="47"/>
      <c r="JX93" s="47"/>
      <c r="JY93" s="47"/>
      <c r="JZ93" s="47"/>
      <c r="KA93" s="47"/>
      <c r="KB93" s="47"/>
      <c r="KC93" s="47"/>
      <c r="KD93" s="47"/>
      <c r="KE93" s="47"/>
      <c r="KF93" s="47"/>
      <c r="KG93" s="47"/>
      <c r="KH93" s="47"/>
      <c r="KI93" s="47"/>
      <c r="KJ93" s="47"/>
      <c r="KK93" s="47"/>
      <c r="KL93" s="47"/>
      <c r="KM93" s="47"/>
      <c r="KN93" s="47"/>
      <c r="KO93" s="47"/>
      <c r="KP93" s="47"/>
      <c r="KQ93" s="47"/>
      <c r="KR93" s="47"/>
      <c r="KS93" s="47"/>
      <c r="KT93" s="47"/>
      <c r="KU93" s="47"/>
      <c r="KV93" s="47"/>
      <c r="KW93" s="47"/>
      <c r="KX93" s="47"/>
      <c r="KY93" s="47"/>
      <c r="KZ93" s="47"/>
      <c r="LA93" s="47"/>
      <c r="LB93" s="47"/>
      <c r="LC93" s="47"/>
      <c r="LD93" s="47"/>
      <c r="LE93" s="47"/>
      <c r="LF93" s="47"/>
      <c r="LG93" s="47"/>
      <c r="LH93" s="47"/>
      <c r="LI93" s="47"/>
      <c r="LJ93" s="47"/>
      <c r="LK93" s="47"/>
      <c r="LL93" s="47"/>
      <c r="LM93" s="47"/>
      <c r="LN93" s="47"/>
      <c r="LO93" s="47"/>
      <c r="LP93" s="47"/>
      <c r="LQ93" s="47"/>
      <c r="LR93" s="47"/>
      <c r="LS93" s="47"/>
      <c r="LT93" s="47"/>
      <c r="LU93" s="47"/>
      <c r="LV93" s="47"/>
      <c r="LW93" s="47"/>
      <c r="LX93" s="47"/>
      <c r="LY93" s="47"/>
      <c r="LZ93" s="47"/>
      <c r="MA93" s="47"/>
      <c r="MB93" s="47"/>
      <c r="MC93" s="47"/>
    </row>
    <row r="94" spans="1:341" s="61" customFormat="1" ht="29.25" x14ac:dyDescent="0.25">
      <c r="A94" s="57" t="s">
        <v>192</v>
      </c>
      <c r="B94" s="58" t="s">
        <v>629</v>
      </c>
      <c r="C94" s="59" t="s">
        <v>628</v>
      </c>
      <c r="D94" s="60" t="s">
        <v>630</v>
      </c>
      <c r="E94" s="103" t="s">
        <v>685</v>
      </c>
      <c r="F94" s="68" t="s">
        <v>19</v>
      </c>
      <c r="G94" s="68" t="s">
        <v>19</v>
      </c>
      <c r="H94" s="68"/>
      <c r="I94" s="68" t="s">
        <v>19</v>
      </c>
      <c r="J94" s="68"/>
      <c r="K94" s="68"/>
      <c r="L94" s="68"/>
      <c r="M94" s="68" t="s">
        <v>19</v>
      </c>
      <c r="N94" s="68"/>
      <c r="O94" s="68"/>
      <c r="P94" s="68"/>
      <c r="Q94" s="68"/>
      <c r="R94" s="70"/>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47"/>
      <c r="ES94" s="47"/>
      <c r="ET94" s="47"/>
      <c r="EU94" s="47"/>
      <c r="EV94" s="47"/>
      <c r="EW94" s="47"/>
      <c r="EX94" s="47"/>
      <c r="EY94" s="47"/>
      <c r="EZ94" s="47"/>
      <c r="FA94" s="47"/>
      <c r="FB94" s="47"/>
      <c r="FC94" s="47"/>
      <c r="FD94" s="47"/>
      <c r="FE94" s="47"/>
      <c r="FF94" s="47"/>
      <c r="FG94" s="47"/>
      <c r="FH94" s="47"/>
      <c r="FI94" s="47"/>
      <c r="FJ94" s="47"/>
      <c r="FK94" s="47"/>
      <c r="FL94" s="47"/>
      <c r="FM94" s="47"/>
      <c r="FN94" s="47"/>
      <c r="FO94" s="47"/>
      <c r="FP94" s="47"/>
      <c r="FQ94" s="47"/>
      <c r="FR94" s="47"/>
      <c r="FS94" s="47"/>
      <c r="FT94" s="47"/>
      <c r="FU94" s="47"/>
      <c r="FV94" s="47"/>
      <c r="FW94" s="47"/>
      <c r="FX94" s="47"/>
      <c r="FY94" s="47"/>
      <c r="FZ94" s="47"/>
      <c r="GA94" s="47"/>
      <c r="GB94" s="47"/>
      <c r="GC94" s="47"/>
      <c r="GD94" s="47"/>
      <c r="GE94" s="47"/>
      <c r="GF94" s="47"/>
      <c r="GG94" s="47"/>
      <c r="GH94" s="47"/>
      <c r="GI94" s="47"/>
      <c r="GJ94" s="47"/>
      <c r="GK94" s="47"/>
      <c r="GL94" s="47"/>
      <c r="GM94" s="47"/>
      <c r="GN94" s="47"/>
      <c r="GO94" s="47"/>
      <c r="GP94" s="47"/>
      <c r="GQ94" s="47"/>
      <c r="GR94" s="47"/>
      <c r="GS94" s="47"/>
      <c r="GT94" s="47"/>
      <c r="GU94" s="47"/>
      <c r="GV94" s="47"/>
      <c r="GW94" s="47"/>
      <c r="GX94" s="47"/>
      <c r="GY94" s="47"/>
      <c r="GZ94" s="47"/>
      <c r="HA94" s="47"/>
      <c r="HB94" s="47"/>
      <c r="HC94" s="47"/>
      <c r="HD94" s="47"/>
      <c r="HE94" s="47"/>
      <c r="HF94" s="47"/>
      <c r="HG94" s="47"/>
      <c r="HH94" s="47"/>
      <c r="HI94" s="47"/>
      <c r="HJ94" s="47"/>
      <c r="HK94" s="47"/>
      <c r="HL94" s="47"/>
      <c r="HM94" s="47"/>
      <c r="HN94" s="47"/>
      <c r="HO94" s="47"/>
      <c r="HP94" s="47"/>
      <c r="HQ94" s="47"/>
      <c r="HR94" s="47"/>
      <c r="HS94" s="47"/>
      <c r="HT94" s="47"/>
      <c r="HU94" s="47"/>
      <c r="HV94" s="47"/>
      <c r="HW94" s="47"/>
      <c r="HX94" s="47"/>
      <c r="HY94" s="47"/>
      <c r="HZ94" s="47"/>
      <c r="IA94" s="47"/>
      <c r="IB94" s="47"/>
      <c r="IC94" s="47"/>
      <c r="ID94" s="47"/>
      <c r="IE94" s="47"/>
      <c r="IF94" s="47"/>
      <c r="IG94" s="47"/>
      <c r="IH94" s="47"/>
      <c r="II94" s="47"/>
      <c r="IJ94" s="47"/>
      <c r="IK94" s="47"/>
      <c r="IL94" s="47"/>
      <c r="IM94" s="47"/>
      <c r="IN94" s="47"/>
      <c r="IO94" s="47"/>
      <c r="IP94" s="47"/>
      <c r="IQ94" s="47"/>
      <c r="IR94" s="47"/>
      <c r="IS94" s="47"/>
      <c r="IT94" s="47"/>
      <c r="IU94" s="47"/>
      <c r="IV94" s="47"/>
      <c r="IW94" s="47"/>
      <c r="IX94" s="47"/>
      <c r="IY94" s="47"/>
      <c r="IZ94" s="47"/>
      <c r="JA94" s="47"/>
      <c r="JB94" s="47"/>
      <c r="JC94" s="47"/>
      <c r="JD94" s="47"/>
      <c r="JE94" s="47"/>
      <c r="JF94" s="47"/>
      <c r="JG94" s="47"/>
      <c r="JH94" s="47"/>
      <c r="JI94" s="47"/>
      <c r="JJ94" s="47"/>
      <c r="JK94" s="47"/>
      <c r="JL94" s="47"/>
      <c r="JM94" s="47"/>
      <c r="JN94" s="47"/>
      <c r="JO94" s="47"/>
      <c r="JP94" s="47"/>
      <c r="JQ94" s="47"/>
      <c r="JR94" s="47"/>
      <c r="JS94" s="47"/>
      <c r="JT94" s="47"/>
      <c r="JU94" s="47"/>
      <c r="JV94" s="47"/>
      <c r="JW94" s="47"/>
      <c r="JX94" s="47"/>
      <c r="JY94" s="47"/>
      <c r="JZ94" s="47"/>
      <c r="KA94" s="47"/>
      <c r="KB94" s="47"/>
      <c r="KC94" s="47"/>
      <c r="KD94" s="47"/>
      <c r="KE94" s="47"/>
      <c r="KF94" s="47"/>
      <c r="KG94" s="47"/>
      <c r="KH94" s="47"/>
      <c r="KI94" s="47"/>
      <c r="KJ94" s="47"/>
      <c r="KK94" s="47"/>
      <c r="KL94" s="47"/>
      <c r="KM94" s="47"/>
      <c r="KN94" s="47"/>
      <c r="KO94" s="47"/>
      <c r="KP94" s="47"/>
      <c r="KQ94" s="47"/>
      <c r="KR94" s="47"/>
      <c r="KS94" s="47"/>
      <c r="KT94" s="47"/>
      <c r="KU94" s="47"/>
      <c r="KV94" s="47"/>
      <c r="KW94" s="47"/>
      <c r="KX94" s="47"/>
      <c r="KY94" s="47"/>
      <c r="KZ94" s="47"/>
      <c r="LA94" s="47"/>
      <c r="LB94" s="47"/>
      <c r="LC94" s="47"/>
      <c r="LD94" s="47"/>
      <c r="LE94" s="47"/>
      <c r="LF94" s="47"/>
      <c r="LG94" s="47"/>
      <c r="LH94" s="47"/>
      <c r="LI94" s="47"/>
      <c r="LJ94" s="47"/>
      <c r="LK94" s="47"/>
      <c r="LL94" s="47"/>
      <c r="LM94" s="47"/>
      <c r="LN94" s="47"/>
      <c r="LO94" s="47"/>
      <c r="LP94" s="47"/>
      <c r="LQ94" s="47"/>
      <c r="LR94" s="47"/>
      <c r="LS94" s="47"/>
      <c r="LT94" s="47"/>
      <c r="LU94" s="47"/>
      <c r="LV94" s="47"/>
      <c r="LW94" s="47"/>
      <c r="LX94" s="47"/>
      <c r="LY94" s="47"/>
      <c r="LZ94" s="47"/>
      <c r="MA94" s="47"/>
      <c r="MB94" s="47"/>
      <c r="MC94" s="47"/>
    </row>
    <row r="95" spans="1:341" s="61" customFormat="1" x14ac:dyDescent="0.25">
      <c r="A95" s="57" t="s">
        <v>76</v>
      </c>
      <c r="B95" s="65" t="s">
        <v>385</v>
      </c>
      <c r="C95" s="59" t="s">
        <v>386</v>
      </c>
      <c r="D95" s="66" t="s">
        <v>387</v>
      </c>
      <c r="E95" s="103" t="s">
        <v>685</v>
      </c>
      <c r="F95" s="68" t="s">
        <v>19</v>
      </c>
      <c r="G95" s="68" t="s">
        <v>19</v>
      </c>
      <c r="H95" s="68"/>
      <c r="I95" s="68" t="s">
        <v>19</v>
      </c>
      <c r="J95" s="68"/>
      <c r="K95" s="68"/>
      <c r="L95" s="68"/>
      <c r="M95" s="68" t="s">
        <v>19</v>
      </c>
      <c r="N95" s="68"/>
      <c r="O95" s="68"/>
      <c r="P95" s="68" t="s">
        <v>19</v>
      </c>
      <c r="Q95" s="68"/>
      <c r="R95" s="70" t="s">
        <v>19</v>
      </c>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47"/>
      <c r="ES95" s="47"/>
      <c r="ET95" s="47"/>
      <c r="EU95" s="47"/>
      <c r="EV95" s="47"/>
      <c r="EW95" s="47"/>
      <c r="EX95" s="47"/>
      <c r="EY95" s="47"/>
      <c r="EZ95" s="47"/>
      <c r="FA95" s="47"/>
      <c r="FB95" s="47"/>
      <c r="FC95" s="47"/>
      <c r="FD95" s="47"/>
      <c r="FE95" s="47"/>
      <c r="FF95" s="47"/>
      <c r="FG95" s="47"/>
      <c r="FH95" s="47"/>
      <c r="FI95" s="47"/>
      <c r="FJ95" s="47"/>
      <c r="FK95" s="47"/>
      <c r="FL95" s="47"/>
      <c r="FM95" s="47"/>
      <c r="FN95" s="47"/>
      <c r="FO95" s="47"/>
      <c r="FP95" s="47"/>
      <c r="FQ95" s="47"/>
      <c r="FR95" s="47"/>
      <c r="FS95" s="47"/>
      <c r="FT95" s="47"/>
      <c r="FU95" s="47"/>
      <c r="FV95" s="47"/>
      <c r="FW95" s="47"/>
      <c r="FX95" s="47"/>
      <c r="FY95" s="47"/>
      <c r="FZ95" s="47"/>
      <c r="GA95" s="47"/>
      <c r="GB95" s="47"/>
      <c r="GC95" s="47"/>
      <c r="GD95" s="47"/>
      <c r="GE95" s="47"/>
      <c r="GF95" s="47"/>
      <c r="GG95" s="47"/>
      <c r="GH95" s="47"/>
      <c r="GI95" s="47"/>
      <c r="GJ95" s="47"/>
      <c r="GK95" s="47"/>
      <c r="GL95" s="47"/>
      <c r="GM95" s="47"/>
      <c r="GN95" s="47"/>
      <c r="GO95" s="47"/>
      <c r="GP95" s="47"/>
      <c r="GQ95" s="47"/>
      <c r="GR95" s="47"/>
      <c r="GS95" s="47"/>
      <c r="GT95" s="47"/>
      <c r="GU95" s="47"/>
      <c r="GV95" s="47"/>
      <c r="GW95" s="47"/>
      <c r="GX95" s="47"/>
      <c r="GY95" s="47"/>
      <c r="GZ95" s="47"/>
      <c r="HA95" s="47"/>
      <c r="HB95" s="47"/>
      <c r="HC95" s="47"/>
      <c r="HD95" s="47"/>
      <c r="HE95" s="47"/>
      <c r="HF95" s="47"/>
      <c r="HG95" s="47"/>
      <c r="HH95" s="47"/>
      <c r="HI95" s="47"/>
      <c r="HJ95" s="47"/>
      <c r="HK95" s="47"/>
      <c r="HL95" s="47"/>
      <c r="HM95" s="47"/>
      <c r="HN95" s="47"/>
      <c r="HO95" s="47"/>
      <c r="HP95" s="47"/>
      <c r="HQ95" s="47"/>
      <c r="HR95" s="47"/>
      <c r="HS95" s="47"/>
      <c r="HT95" s="47"/>
      <c r="HU95" s="47"/>
      <c r="HV95" s="47"/>
      <c r="HW95" s="47"/>
      <c r="HX95" s="47"/>
      <c r="HY95" s="47"/>
      <c r="HZ95" s="47"/>
      <c r="IA95" s="47"/>
      <c r="IB95" s="47"/>
      <c r="IC95" s="47"/>
      <c r="ID95" s="47"/>
      <c r="IE95" s="47"/>
      <c r="IF95" s="47"/>
      <c r="IG95" s="47"/>
      <c r="IH95" s="47"/>
      <c r="II95" s="47"/>
      <c r="IJ95" s="47"/>
      <c r="IK95" s="47"/>
      <c r="IL95" s="47"/>
      <c r="IM95" s="47"/>
      <c r="IN95" s="47"/>
      <c r="IO95" s="47"/>
      <c r="IP95" s="47"/>
      <c r="IQ95" s="47"/>
      <c r="IR95" s="47"/>
      <c r="IS95" s="47"/>
      <c r="IT95" s="47"/>
      <c r="IU95" s="47"/>
      <c r="IV95" s="47"/>
      <c r="IW95" s="47"/>
      <c r="IX95" s="47"/>
      <c r="IY95" s="47"/>
      <c r="IZ95" s="47"/>
      <c r="JA95" s="47"/>
      <c r="JB95" s="47"/>
      <c r="JC95" s="47"/>
      <c r="JD95" s="47"/>
      <c r="JE95" s="47"/>
      <c r="JF95" s="47"/>
      <c r="JG95" s="47"/>
      <c r="JH95" s="47"/>
      <c r="JI95" s="47"/>
      <c r="JJ95" s="47"/>
      <c r="JK95" s="47"/>
      <c r="JL95" s="47"/>
      <c r="JM95" s="47"/>
      <c r="JN95" s="47"/>
      <c r="JO95" s="47"/>
      <c r="JP95" s="47"/>
      <c r="JQ95" s="47"/>
      <c r="JR95" s="47"/>
      <c r="JS95" s="47"/>
      <c r="JT95" s="47"/>
      <c r="JU95" s="47"/>
      <c r="JV95" s="47"/>
      <c r="JW95" s="47"/>
      <c r="JX95" s="47"/>
      <c r="JY95" s="47"/>
      <c r="JZ95" s="47"/>
      <c r="KA95" s="47"/>
      <c r="KB95" s="47"/>
      <c r="KC95" s="47"/>
      <c r="KD95" s="47"/>
      <c r="KE95" s="47"/>
      <c r="KF95" s="47"/>
      <c r="KG95" s="47"/>
      <c r="KH95" s="47"/>
      <c r="KI95" s="47"/>
      <c r="KJ95" s="47"/>
      <c r="KK95" s="47"/>
      <c r="KL95" s="47"/>
      <c r="KM95" s="47"/>
      <c r="KN95" s="47"/>
      <c r="KO95" s="47"/>
      <c r="KP95" s="47"/>
      <c r="KQ95" s="47"/>
      <c r="KR95" s="47"/>
      <c r="KS95" s="47"/>
      <c r="KT95" s="47"/>
      <c r="KU95" s="47"/>
      <c r="KV95" s="47"/>
      <c r="KW95" s="47"/>
      <c r="KX95" s="47"/>
      <c r="KY95" s="47"/>
      <c r="KZ95" s="47"/>
      <c r="LA95" s="47"/>
      <c r="LB95" s="47"/>
      <c r="LC95" s="47"/>
      <c r="LD95" s="47"/>
      <c r="LE95" s="47"/>
      <c r="LF95" s="47"/>
      <c r="LG95" s="47"/>
      <c r="LH95" s="47"/>
      <c r="LI95" s="47"/>
      <c r="LJ95" s="47"/>
      <c r="LK95" s="47"/>
      <c r="LL95" s="47"/>
      <c r="LM95" s="47"/>
      <c r="LN95" s="47"/>
      <c r="LO95" s="47"/>
      <c r="LP95" s="47"/>
      <c r="LQ95" s="47"/>
      <c r="LR95" s="47"/>
      <c r="LS95" s="47"/>
      <c r="LT95" s="47"/>
      <c r="LU95" s="47"/>
      <c r="LV95" s="47"/>
      <c r="LW95" s="47"/>
      <c r="LX95" s="47"/>
      <c r="LY95" s="47"/>
      <c r="LZ95" s="47"/>
      <c r="MA95" s="47"/>
      <c r="MB95" s="47"/>
      <c r="MC95" s="47"/>
    </row>
    <row r="96" spans="1:341" s="61" customFormat="1" x14ac:dyDescent="0.25">
      <c r="A96" s="57" t="s">
        <v>193</v>
      </c>
      <c r="B96" s="58" t="s">
        <v>597</v>
      </c>
      <c r="C96" s="59" t="s">
        <v>598</v>
      </c>
      <c r="D96" s="60">
        <v>7189066700</v>
      </c>
      <c r="E96" s="103" t="s">
        <v>685</v>
      </c>
      <c r="F96" s="68"/>
      <c r="G96" s="68"/>
      <c r="H96" s="68"/>
      <c r="I96" s="68"/>
      <c r="J96" s="68"/>
      <c r="K96" s="68"/>
      <c r="L96" s="68"/>
      <c r="M96" s="68"/>
      <c r="N96" s="68"/>
      <c r="O96" s="68"/>
      <c r="P96" s="68"/>
      <c r="Q96" s="68"/>
      <c r="R96" s="70"/>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47"/>
      <c r="FM96" s="47"/>
      <c r="FN96" s="47"/>
      <c r="FO96" s="47"/>
      <c r="FP96" s="47"/>
      <c r="FQ96" s="47"/>
      <c r="FR96" s="47"/>
      <c r="FS96" s="47"/>
      <c r="FT96" s="47"/>
      <c r="FU96" s="47"/>
      <c r="FV96" s="47"/>
      <c r="FW96" s="47"/>
      <c r="FX96" s="47"/>
      <c r="FY96" s="47"/>
      <c r="FZ96" s="47"/>
      <c r="GA96" s="47"/>
      <c r="GB96" s="47"/>
      <c r="GC96" s="47"/>
      <c r="GD96" s="47"/>
      <c r="GE96" s="47"/>
      <c r="GF96" s="47"/>
      <c r="GG96" s="47"/>
      <c r="GH96" s="47"/>
      <c r="GI96" s="47"/>
      <c r="GJ96" s="47"/>
      <c r="GK96" s="47"/>
      <c r="GL96" s="47"/>
      <c r="GM96" s="47"/>
      <c r="GN96" s="47"/>
      <c r="GO96" s="47"/>
      <c r="GP96" s="47"/>
      <c r="GQ96" s="47"/>
      <c r="GR96" s="47"/>
      <c r="GS96" s="47"/>
      <c r="GT96" s="47"/>
      <c r="GU96" s="47"/>
      <c r="GV96" s="47"/>
      <c r="GW96" s="47"/>
      <c r="GX96" s="47"/>
      <c r="GY96" s="47"/>
      <c r="GZ96" s="47"/>
      <c r="HA96" s="47"/>
      <c r="HB96" s="47"/>
      <c r="HC96" s="47"/>
      <c r="HD96" s="47"/>
      <c r="HE96" s="47"/>
      <c r="HF96" s="47"/>
      <c r="HG96" s="47"/>
      <c r="HH96" s="47"/>
      <c r="HI96" s="47"/>
      <c r="HJ96" s="47"/>
      <c r="HK96" s="47"/>
      <c r="HL96" s="47"/>
      <c r="HM96" s="47"/>
      <c r="HN96" s="47"/>
      <c r="HO96" s="47"/>
      <c r="HP96" s="47"/>
      <c r="HQ96" s="47"/>
      <c r="HR96" s="47"/>
      <c r="HS96" s="47"/>
      <c r="HT96" s="47"/>
      <c r="HU96" s="47"/>
      <c r="HV96" s="47"/>
      <c r="HW96" s="47"/>
      <c r="HX96" s="47"/>
      <c r="HY96" s="47"/>
      <c r="HZ96" s="47"/>
      <c r="IA96" s="47"/>
      <c r="IB96" s="47"/>
      <c r="IC96" s="47"/>
      <c r="ID96" s="47"/>
      <c r="IE96" s="47"/>
      <c r="IF96" s="47"/>
      <c r="IG96" s="47"/>
      <c r="IH96" s="47"/>
      <c r="II96" s="47"/>
      <c r="IJ96" s="47"/>
      <c r="IK96" s="47"/>
      <c r="IL96" s="47"/>
      <c r="IM96" s="47"/>
      <c r="IN96" s="47"/>
      <c r="IO96" s="47"/>
      <c r="IP96" s="47"/>
      <c r="IQ96" s="47"/>
      <c r="IR96" s="47"/>
      <c r="IS96" s="47"/>
      <c r="IT96" s="47"/>
      <c r="IU96" s="47"/>
      <c r="IV96" s="47"/>
      <c r="IW96" s="47"/>
      <c r="IX96" s="47"/>
      <c r="IY96" s="47"/>
      <c r="IZ96" s="47"/>
      <c r="JA96" s="47"/>
      <c r="JB96" s="47"/>
      <c r="JC96" s="47"/>
      <c r="JD96" s="47"/>
      <c r="JE96" s="47"/>
      <c r="JF96" s="47"/>
      <c r="JG96" s="47"/>
      <c r="JH96" s="47"/>
      <c r="JI96" s="47"/>
      <c r="JJ96" s="47"/>
      <c r="JK96" s="47"/>
      <c r="JL96" s="47"/>
      <c r="JM96" s="47"/>
      <c r="JN96" s="47"/>
      <c r="JO96" s="47"/>
      <c r="JP96" s="47"/>
      <c r="JQ96" s="47"/>
      <c r="JR96" s="47"/>
      <c r="JS96" s="47"/>
      <c r="JT96" s="47"/>
      <c r="JU96" s="47"/>
      <c r="JV96" s="47"/>
      <c r="JW96" s="47"/>
      <c r="JX96" s="47"/>
      <c r="JY96" s="47"/>
      <c r="JZ96" s="47"/>
      <c r="KA96" s="47"/>
      <c r="KB96" s="47"/>
      <c r="KC96" s="47"/>
      <c r="KD96" s="47"/>
      <c r="KE96" s="47"/>
      <c r="KF96" s="47"/>
      <c r="KG96" s="47"/>
      <c r="KH96" s="47"/>
      <c r="KI96" s="47"/>
      <c r="KJ96" s="47"/>
      <c r="KK96" s="47"/>
      <c r="KL96" s="47"/>
      <c r="KM96" s="47"/>
      <c r="KN96" s="47"/>
      <c r="KO96" s="47"/>
      <c r="KP96" s="47"/>
      <c r="KQ96" s="47"/>
      <c r="KR96" s="47"/>
      <c r="KS96" s="47"/>
      <c r="KT96" s="47"/>
      <c r="KU96" s="47"/>
      <c r="KV96" s="47"/>
      <c r="KW96" s="47"/>
      <c r="KX96" s="47"/>
      <c r="KY96" s="47"/>
      <c r="KZ96" s="47"/>
      <c r="LA96" s="47"/>
      <c r="LB96" s="47"/>
      <c r="LC96" s="47"/>
      <c r="LD96" s="47"/>
      <c r="LE96" s="47"/>
      <c r="LF96" s="47"/>
      <c r="LG96" s="47"/>
      <c r="LH96" s="47"/>
      <c r="LI96" s="47"/>
      <c r="LJ96" s="47"/>
      <c r="LK96" s="47"/>
      <c r="LL96" s="47"/>
      <c r="LM96" s="47"/>
      <c r="LN96" s="47"/>
      <c r="LO96" s="47"/>
      <c r="LP96" s="47"/>
      <c r="LQ96" s="47"/>
      <c r="LR96" s="47"/>
      <c r="LS96" s="47"/>
      <c r="LT96" s="47"/>
      <c r="LU96" s="47"/>
      <c r="LV96" s="47"/>
      <c r="LW96" s="47"/>
      <c r="LX96" s="47"/>
      <c r="LY96" s="47"/>
      <c r="LZ96" s="47"/>
      <c r="MA96" s="47"/>
      <c r="MB96" s="47"/>
      <c r="MC96" s="47"/>
    </row>
    <row r="97" spans="1:341" x14ac:dyDescent="0.25">
      <c r="A97" s="57" t="s">
        <v>77</v>
      </c>
      <c r="B97" s="58" t="s">
        <v>388</v>
      </c>
      <c r="C97" s="59" t="s">
        <v>389</v>
      </c>
      <c r="D97" s="60">
        <v>3476840082</v>
      </c>
      <c r="E97" s="103" t="s">
        <v>685</v>
      </c>
      <c r="F97" s="68" t="s">
        <v>19</v>
      </c>
      <c r="G97" s="68" t="s">
        <v>19</v>
      </c>
      <c r="H97" s="68"/>
      <c r="I97" s="68"/>
      <c r="J97" s="68"/>
      <c r="K97" s="68"/>
      <c r="L97" s="68"/>
      <c r="M97" s="68"/>
      <c r="N97" s="68"/>
      <c r="O97" s="68"/>
      <c r="P97" s="68"/>
      <c r="Q97" s="68"/>
      <c r="R97" s="70" t="s">
        <v>19</v>
      </c>
    </row>
    <row r="98" spans="1:341" s="61" customFormat="1" x14ac:dyDescent="0.25">
      <c r="A98" s="57" t="s">
        <v>78</v>
      </c>
      <c r="B98" s="58" t="s">
        <v>390</v>
      </c>
      <c r="C98" s="59" t="s">
        <v>391</v>
      </c>
      <c r="D98" s="60">
        <v>2124237161</v>
      </c>
      <c r="E98" s="103" t="s">
        <v>685</v>
      </c>
      <c r="F98" s="68" t="s">
        <v>19</v>
      </c>
      <c r="G98" s="68" t="s">
        <v>19</v>
      </c>
      <c r="H98" s="68"/>
      <c r="I98" s="68"/>
      <c r="J98" s="68" t="s">
        <v>19</v>
      </c>
      <c r="K98" s="68"/>
      <c r="L98" s="68"/>
      <c r="M98" s="68"/>
      <c r="N98" s="68"/>
      <c r="O98" s="68"/>
      <c r="P98" s="68"/>
      <c r="Q98" s="68"/>
      <c r="R98" s="70" t="s">
        <v>19</v>
      </c>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47"/>
      <c r="ES98" s="47"/>
      <c r="ET98" s="47"/>
      <c r="EU98" s="47"/>
      <c r="EV98" s="47"/>
      <c r="EW98" s="47"/>
      <c r="EX98" s="47"/>
      <c r="EY98" s="47"/>
      <c r="EZ98" s="47"/>
      <c r="FA98" s="47"/>
      <c r="FB98" s="47"/>
      <c r="FC98" s="47"/>
      <c r="FD98" s="47"/>
      <c r="FE98" s="47"/>
      <c r="FF98" s="47"/>
      <c r="FG98" s="47"/>
      <c r="FH98" s="47"/>
      <c r="FI98" s="47"/>
      <c r="FJ98" s="47"/>
      <c r="FK98" s="47"/>
      <c r="FL98" s="47"/>
      <c r="FM98" s="47"/>
      <c r="FN98" s="47"/>
      <c r="FO98" s="47"/>
      <c r="FP98" s="47"/>
      <c r="FQ98" s="47"/>
      <c r="FR98" s="47"/>
      <c r="FS98" s="47"/>
      <c r="FT98" s="47"/>
      <c r="FU98" s="47"/>
      <c r="FV98" s="47"/>
      <c r="FW98" s="47"/>
      <c r="FX98" s="47"/>
      <c r="FY98" s="47"/>
      <c r="FZ98" s="47"/>
      <c r="GA98" s="47"/>
      <c r="GB98" s="47"/>
      <c r="GC98" s="47"/>
      <c r="GD98" s="47"/>
      <c r="GE98" s="47"/>
      <c r="GF98" s="47"/>
      <c r="GG98" s="47"/>
      <c r="GH98" s="47"/>
      <c r="GI98" s="47"/>
      <c r="GJ98" s="47"/>
      <c r="GK98" s="47"/>
      <c r="GL98" s="47"/>
      <c r="GM98" s="47"/>
      <c r="GN98" s="47"/>
      <c r="GO98" s="47"/>
      <c r="GP98" s="47"/>
      <c r="GQ98" s="47"/>
      <c r="GR98" s="47"/>
      <c r="GS98" s="47"/>
      <c r="GT98" s="47"/>
      <c r="GU98" s="47"/>
      <c r="GV98" s="47"/>
      <c r="GW98" s="47"/>
      <c r="GX98" s="47"/>
      <c r="GY98" s="47"/>
      <c r="GZ98" s="47"/>
      <c r="HA98" s="47"/>
      <c r="HB98" s="47"/>
      <c r="HC98" s="47"/>
      <c r="HD98" s="47"/>
      <c r="HE98" s="47"/>
      <c r="HF98" s="47"/>
      <c r="HG98" s="47"/>
      <c r="HH98" s="47"/>
      <c r="HI98" s="47"/>
      <c r="HJ98" s="47"/>
      <c r="HK98" s="47"/>
      <c r="HL98" s="47"/>
      <c r="HM98" s="47"/>
      <c r="HN98" s="47"/>
      <c r="HO98" s="47"/>
      <c r="HP98" s="47"/>
      <c r="HQ98" s="47"/>
      <c r="HR98" s="47"/>
      <c r="HS98" s="47"/>
      <c r="HT98" s="47"/>
      <c r="HU98" s="47"/>
      <c r="HV98" s="47"/>
      <c r="HW98" s="47"/>
      <c r="HX98" s="47"/>
      <c r="HY98" s="47"/>
      <c r="HZ98" s="47"/>
      <c r="IA98" s="47"/>
      <c r="IB98" s="47"/>
      <c r="IC98" s="47"/>
      <c r="ID98" s="47"/>
      <c r="IE98" s="47"/>
      <c r="IF98" s="47"/>
      <c r="IG98" s="47"/>
      <c r="IH98" s="47"/>
      <c r="II98" s="47"/>
      <c r="IJ98" s="47"/>
      <c r="IK98" s="47"/>
      <c r="IL98" s="47"/>
      <c r="IM98" s="47"/>
      <c r="IN98" s="47"/>
      <c r="IO98" s="47"/>
      <c r="IP98" s="47"/>
      <c r="IQ98" s="47"/>
      <c r="IR98" s="47"/>
      <c r="IS98" s="47"/>
      <c r="IT98" s="47"/>
      <c r="IU98" s="47"/>
      <c r="IV98" s="47"/>
      <c r="IW98" s="47"/>
      <c r="IX98" s="47"/>
      <c r="IY98" s="47"/>
      <c r="IZ98" s="47"/>
      <c r="JA98" s="47"/>
      <c r="JB98" s="47"/>
      <c r="JC98" s="47"/>
      <c r="JD98" s="47"/>
      <c r="JE98" s="47"/>
      <c r="JF98" s="47"/>
      <c r="JG98" s="47"/>
      <c r="JH98" s="47"/>
      <c r="JI98" s="47"/>
      <c r="JJ98" s="47"/>
      <c r="JK98" s="47"/>
      <c r="JL98" s="47"/>
      <c r="JM98" s="47"/>
      <c r="JN98" s="47"/>
      <c r="JO98" s="47"/>
      <c r="JP98" s="47"/>
      <c r="JQ98" s="47"/>
      <c r="JR98" s="47"/>
      <c r="JS98" s="47"/>
      <c r="JT98" s="47"/>
      <c r="JU98" s="47"/>
      <c r="JV98" s="47"/>
      <c r="JW98" s="47"/>
      <c r="JX98" s="47"/>
      <c r="JY98" s="47"/>
      <c r="JZ98" s="47"/>
      <c r="KA98" s="47"/>
      <c r="KB98" s="47"/>
      <c r="KC98" s="47"/>
      <c r="KD98" s="47"/>
      <c r="KE98" s="47"/>
      <c r="KF98" s="47"/>
      <c r="KG98" s="47"/>
      <c r="KH98" s="47"/>
      <c r="KI98" s="47"/>
      <c r="KJ98" s="47"/>
      <c r="KK98" s="47"/>
      <c r="KL98" s="47"/>
      <c r="KM98" s="47"/>
      <c r="KN98" s="47"/>
      <c r="KO98" s="47"/>
      <c r="KP98" s="47"/>
      <c r="KQ98" s="47"/>
      <c r="KR98" s="47"/>
      <c r="KS98" s="47"/>
      <c r="KT98" s="47"/>
      <c r="KU98" s="47"/>
      <c r="KV98" s="47"/>
      <c r="KW98" s="47"/>
      <c r="KX98" s="47"/>
      <c r="KY98" s="47"/>
      <c r="KZ98" s="47"/>
      <c r="LA98" s="47"/>
      <c r="LB98" s="47"/>
      <c r="LC98" s="47"/>
      <c r="LD98" s="47"/>
      <c r="LE98" s="47"/>
      <c r="LF98" s="47"/>
      <c r="LG98" s="47"/>
      <c r="LH98" s="47"/>
      <c r="LI98" s="47"/>
      <c r="LJ98" s="47"/>
      <c r="LK98" s="47"/>
      <c r="LL98" s="47"/>
      <c r="LM98" s="47"/>
      <c r="LN98" s="47"/>
      <c r="LO98" s="47"/>
      <c r="LP98" s="47"/>
      <c r="LQ98" s="47"/>
      <c r="LR98" s="47"/>
      <c r="LS98" s="47"/>
      <c r="LT98" s="47"/>
      <c r="LU98" s="47"/>
      <c r="LV98" s="47"/>
      <c r="LW98" s="47"/>
      <c r="LX98" s="47"/>
      <c r="LY98" s="47"/>
      <c r="LZ98" s="47"/>
      <c r="MA98" s="47"/>
      <c r="MB98" s="47"/>
      <c r="MC98" s="47"/>
    </row>
    <row r="99" spans="1:341" x14ac:dyDescent="0.25">
      <c r="A99" s="57" t="s">
        <v>79</v>
      </c>
      <c r="B99" s="58" t="s">
        <v>392</v>
      </c>
      <c r="C99" s="59" t="s">
        <v>393</v>
      </c>
      <c r="D99" s="60" t="s">
        <v>394</v>
      </c>
      <c r="E99" s="103" t="s">
        <v>685</v>
      </c>
      <c r="F99" s="68" t="s">
        <v>21</v>
      </c>
      <c r="G99" s="68" t="s">
        <v>21</v>
      </c>
      <c r="H99" s="68" t="s">
        <v>19</v>
      </c>
      <c r="I99" s="68" t="s">
        <v>19</v>
      </c>
      <c r="J99" s="68" t="s">
        <v>19</v>
      </c>
      <c r="K99" s="68" t="s">
        <v>27</v>
      </c>
      <c r="L99" s="68"/>
      <c r="M99" s="68" t="s">
        <v>19</v>
      </c>
      <c r="N99" s="68"/>
      <c r="O99" s="68" t="s">
        <v>19</v>
      </c>
      <c r="P99" s="68" t="s">
        <v>19</v>
      </c>
      <c r="Q99" s="68" t="s">
        <v>19</v>
      </c>
      <c r="R99" s="70" t="s">
        <v>19</v>
      </c>
    </row>
    <row r="100" spans="1:341" ht="29.25" x14ac:dyDescent="0.25">
      <c r="A100" s="62" t="s">
        <v>199</v>
      </c>
      <c r="B100" s="58" t="s">
        <v>200</v>
      </c>
      <c r="C100" s="59"/>
      <c r="D100" s="60">
        <v>9175648776</v>
      </c>
      <c r="E100" s="103" t="s">
        <v>685</v>
      </c>
      <c r="F100" s="68"/>
      <c r="G100" s="68"/>
      <c r="H100" s="68"/>
      <c r="I100" s="68"/>
      <c r="J100" s="68"/>
      <c r="K100" s="68"/>
      <c r="L100" s="68"/>
      <c r="M100" s="68" t="s">
        <v>21</v>
      </c>
      <c r="N100" s="68" t="s">
        <v>21</v>
      </c>
      <c r="O100" s="68"/>
      <c r="P100" s="68"/>
      <c r="Q100" s="68"/>
      <c r="R100" s="70" t="s">
        <v>21</v>
      </c>
    </row>
    <row r="101" spans="1:341" s="61" customFormat="1" x14ac:dyDescent="0.25">
      <c r="A101" s="57" t="s">
        <v>80</v>
      </c>
      <c r="B101" s="58" t="s">
        <v>395</v>
      </c>
      <c r="C101" s="59" t="s">
        <v>396</v>
      </c>
      <c r="D101" s="60">
        <v>2126598962</v>
      </c>
      <c r="E101" s="103" t="s">
        <v>685</v>
      </c>
      <c r="F101" s="68"/>
      <c r="G101" s="68" t="s">
        <v>19</v>
      </c>
      <c r="H101" s="68"/>
      <c r="I101" s="68"/>
      <c r="J101" s="68"/>
      <c r="K101" s="68"/>
      <c r="L101" s="68"/>
      <c r="M101" s="68" t="s">
        <v>21</v>
      </c>
      <c r="N101" s="68" t="s">
        <v>21</v>
      </c>
      <c r="O101" s="68" t="s">
        <v>21</v>
      </c>
      <c r="P101" s="68" t="s">
        <v>21</v>
      </c>
      <c r="Q101" s="68"/>
      <c r="R101" s="70" t="s">
        <v>21</v>
      </c>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47"/>
      <c r="DN101" s="47"/>
      <c r="DO101" s="47"/>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47"/>
      <c r="ES101" s="47"/>
      <c r="ET101" s="47"/>
      <c r="EU101" s="47"/>
      <c r="EV101" s="47"/>
      <c r="EW101" s="47"/>
      <c r="EX101" s="47"/>
      <c r="EY101" s="47"/>
      <c r="EZ101" s="47"/>
      <c r="FA101" s="47"/>
      <c r="FB101" s="47"/>
      <c r="FC101" s="47"/>
      <c r="FD101" s="47"/>
      <c r="FE101" s="47"/>
      <c r="FF101" s="47"/>
      <c r="FG101" s="47"/>
      <c r="FH101" s="47"/>
      <c r="FI101" s="47"/>
      <c r="FJ101" s="47"/>
      <c r="FK101" s="47"/>
      <c r="FL101" s="47"/>
      <c r="FM101" s="47"/>
      <c r="FN101" s="47"/>
      <c r="FO101" s="47"/>
      <c r="FP101" s="47"/>
      <c r="FQ101" s="47"/>
      <c r="FR101" s="47"/>
      <c r="FS101" s="47"/>
      <c r="FT101" s="47"/>
      <c r="FU101" s="47"/>
      <c r="FV101" s="47"/>
      <c r="FW101" s="47"/>
      <c r="FX101" s="47"/>
      <c r="FY101" s="47"/>
      <c r="FZ101" s="47"/>
      <c r="GA101" s="47"/>
      <c r="GB101" s="47"/>
      <c r="GC101" s="47"/>
      <c r="GD101" s="47"/>
      <c r="GE101" s="47"/>
      <c r="GF101" s="47"/>
      <c r="GG101" s="47"/>
      <c r="GH101" s="47"/>
      <c r="GI101" s="47"/>
      <c r="GJ101" s="47"/>
      <c r="GK101" s="47"/>
      <c r="GL101" s="47"/>
      <c r="GM101" s="47"/>
      <c r="GN101" s="47"/>
      <c r="GO101" s="47"/>
      <c r="GP101" s="47"/>
      <c r="GQ101" s="47"/>
      <c r="GR101" s="47"/>
      <c r="GS101" s="47"/>
      <c r="GT101" s="47"/>
      <c r="GU101" s="47"/>
      <c r="GV101" s="47"/>
      <c r="GW101" s="47"/>
      <c r="GX101" s="47"/>
      <c r="GY101" s="47"/>
      <c r="GZ101" s="47"/>
      <c r="HA101" s="47"/>
      <c r="HB101" s="47"/>
      <c r="HC101" s="47"/>
      <c r="HD101" s="47"/>
      <c r="HE101" s="47"/>
      <c r="HF101" s="47"/>
      <c r="HG101" s="47"/>
      <c r="HH101" s="47"/>
      <c r="HI101" s="47"/>
      <c r="HJ101" s="47"/>
      <c r="HK101" s="47"/>
      <c r="HL101" s="47"/>
      <c r="HM101" s="47"/>
      <c r="HN101" s="47"/>
      <c r="HO101" s="47"/>
      <c r="HP101" s="47"/>
      <c r="HQ101" s="47"/>
      <c r="HR101" s="47"/>
      <c r="HS101" s="47"/>
      <c r="HT101" s="47"/>
      <c r="HU101" s="47"/>
      <c r="HV101" s="47"/>
      <c r="HW101" s="47"/>
      <c r="HX101" s="47"/>
      <c r="HY101" s="47"/>
      <c r="HZ101" s="47"/>
      <c r="IA101" s="47"/>
      <c r="IB101" s="47"/>
      <c r="IC101" s="47"/>
      <c r="ID101" s="47"/>
      <c r="IE101" s="47"/>
      <c r="IF101" s="47"/>
      <c r="IG101" s="47"/>
      <c r="IH101" s="47"/>
      <c r="II101" s="47"/>
      <c r="IJ101" s="47"/>
      <c r="IK101" s="47"/>
      <c r="IL101" s="47"/>
      <c r="IM101" s="47"/>
      <c r="IN101" s="47"/>
      <c r="IO101" s="47"/>
      <c r="IP101" s="47"/>
      <c r="IQ101" s="47"/>
      <c r="IR101" s="47"/>
      <c r="IS101" s="47"/>
      <c r="IT101" s="47"/>
      <c r="IU101" s="47"/>
      <c r="IV101" s="47"/>
      <c r="IW101" s="47"/>
      <c r="IX101" s="47"/>
      <c r="IY101" s="47"/>
      <c r="IZ101" s="47"/>
      <c r="JA101" s="47"/>
      <c r="JB101" s="47"/>
      <c r="JC101" s="47"/>
      <c r="JD101" s="47"/>
      <c r="JE101" s="47"/>
      <c r="JF101" s="47"/>
      <c r="JG101" s="47"/>
      <c r="JH101" s="47"/>
      <c r="JI101" s="47"/>
      <c r="JJ101" s="47"/>
      <c r="JK101" s="47"/>
      <c r="JL101" s="47"/>
      <c r="JM101" s="47"/>
      <c r="JN101" s="47"/>
      <c r="JO101" s="47"/>
      <c r="JP101" s="47"/>
      <c r="JQ101" s="47"/>
      <c r="JR101" s="47"/>
      <c r="JS101" s="47"/>
      <c r="JT101" s="47"/>
      <c r="JU101" s="47"/>
      <c r="JV101" s="47"/>
      <c r="JW101" s="47"/>
      <c r="JX101" s="47"/>
      <c r="JY101" s="47"/>
      <c r="JZ101" s="47"/>
      <c r="KA101" s="47"/>
      <c r="KB101" s="47"/>
      <c r="KC101" s="47"/>
      <c r="KD101" s="47"/>
      <c r="KE101" s="47"/>
      <c r="KF101" s="47"/>
      <c r="KG101" s="47"/>
      <c r="KH101" s="47"/>
      <c r="KI101" s="47"/>
      <c r="KJ101" s="47"/>
      <c r="KK101" s="47"/>
      <c r="KL101" s="47"/>
      <c r="KM101" s="47"/>
      <c r="KN101" s="47"/>
      <c r="KO101" s="47"/>
      <c r="KP101" s="47"/>
      <c r="KQ101" s="47"/>
      <c r="KR101" s="47"/>
      <c r="KS101" s="47"/>
      <c r="KT101" s="47"/>
      <c r="KU101" s="47"/>
      <c r="KV101" s="47"/>
      <c r="KW101" s="47"/>
      <c r="KX101" s="47"/>
      <c r="KY101" s="47"/>
      <c r="KZ101" s="47"/>
      <c r="LA101" s="47"/>
      <c r="LB101" s="47"/>
      <c r="LC101" s="47"/>
      <c r="LD101" s="47"/>
      <c r="LE101" s="47"/>
      <c r="LF101" s="47"/>
      <c r="LG101" s="47"/>
      <c r="LH101" s="47"/>
      <c r="LI101" s="47"/>
      <c r="LJ101" s="47"/>
      <c r="LK101" s="47"/>
      <c r="LL101" s="47"/>
      <c r="LM101" s="47"/>
      <c r="LN101" s="47"/>
      <c r="LO101" s="47"/>
      <c r="LP101" s="47"/>
      <c r="LQ101" s="47"/>
      <c r="LR101" s="47"/>
      <c r="LS101" s="47"/>
      <c r="LT101" s="47"/>
      <c r="LU101" s="47"/>
      <c r="LV101" s="47"/>
      <c r="LW101" s="47"/>
      <c r="LX101" s="47"/>
      <c r="LY101" s="47"/>
      <c r="LZ101" s="47"/>
      <c r="MA101" s="47"/>
      <c r="MB101" s="47"/>
      <c r="MC101" s="47"/>
    </row>
    <row r="102" spans="1:341" x14ac:dyDescent="0.25">
      <c r="A102" s="57" t="s">
        <v>81</v>
      </c>
      <c r="B102" s="58" t="s">
        <v>395</v>
      </c>
      <c r="C102" s="59" t="s">
        <v>396</v>
      </c>
      <c r="D102" s="60">
        <v>2126598962</v>
      </c>
      <c r="E102" s="103" t="s">
        <v>685</v>
      </c>
      <c r="F102" s="68"/>
      <c r="G102" s="68" t="s">
        <v>21</v>
      </c>
      <c r="H102" s="68"/>
      <c r="I102" s="68" t="s">
        <v>21</v>
      </c>
      <c r="J102" s="68" t="s">
        <v>19</v>
      </c>
      <c r="K102" s="68"/>
      <c r="L102" s="68"/>
      <c r="M102" s="68"/>
      <c r="N102" s="68"/>
      <c r="O102" s="68"/>
      <c r="P102" s="68"/>
      <c r="Q102" s="68"/>
      <c r="R102" s="70" t="s">
        <v>21</v>
      </c>
    </row>
    <row r="103" spans="1:341" x14ac:dyDescent="0.25">
      <c r="A103" s="57" t="s">
        <v>82</v>
      </c>
      <c r="B103" s="58" t="s">
        <v>395</v>
      </c>
      <c r="C103" s="59" t="s">
        <v>396</v>
      </c>
      <c r="D103" s="60">
        <v>6467718625</v>
      </c>
      <c r="E103" s="103" t="s">
        <v>685</v>
      </c>
      <c r="F103" s="68"/>
      <c r="G103" s="68"/>
      <c r="H103" s="68"/>
      <c r="I103" s="68" t="s">
        <v>21</v>
      </c>
      <c r="J103" s="68" t="s">
        <v>19</v>
      </c>
      <c r="K103" s="68"/>
      <c r="L103" s="68"/>
      <c r="M103" s="68"/>
      <c r="N103" s="68"/>
      <c r="O103" s="68"/>
      <c r="P103" s="68"/>
      <c r="Q103" s="68"/>
      <c r="R103" s="70"/>
    </row>
    <row r="104" spans="1:341" s="61" customFormat="1" x14ac:dyDescent="0.25">
      <c r="A104" s="57" t="s">
        <v>202</v>
      </c>
      <c r="B104" s="58" t="s">
        <v>557</v>
      </c>
      <c r="C104" s="59" t="s">
        <v>556</v>
      </c>
      <c r="D104" s="60">
        <v>2126843365</v>
      </c>
      <c r="E104" s="103" t="s">
        <v>685</v>
      </c>
      <c r="F104" s="68"/>
      <c r="G104" s="68"/>
      <c r="H104" s="68"/>
      <c r="I104" s="68" t="s">
        <v>19</v>
      </c>
      <c r="J104" s="68"/>
      <c r="K104" s="68"/>
      <c r="L104" s="68"/>
      <c r="M104" s="68"/>
      <c r="N104" s="68"/>
      <c r="O104" s="68"/>
      <c r="P104" s="68"/>
      <c r="Q104" s="68"/>
      <c r="R104" s="70" t="s">
        <v>21</v>
      </c>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47"/>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47"/>
      <c r="DN104" s="47"/>
      <c r="DO104" s="47"/>
      <c r="DP104" s="47"/>
      <c r="DQ104" s="47"/>
      <c r="DR104" s="47"/>
      <c r="DS104" s="47"/>
      <c r="DT104" s="47"/>
      <c r="DU104" s="47"/>
      <c r="DV104" s="47"/>
      <c r="DW104" s="47"/>
      <c r="DX104" s="47"/>
      <c r="DY104" s="47"/>
      <c r="DZ104" s="47"/>
      <c r="EA104" s="47"/>
      <c r="EB104" s="47"/>
      <c r="EC104" s="47"/>
      <c r="ED104" s="47"/>
      <c r="EE104" s="47"/>
      <c r="EF104" s="47"/>
      <c r="EG104" s="47"/>
      <c r="EH104" s="47"/>
      <c r="EI104" s="47"/>
      <c r="EJ104" s="47"/>
      <c r="EK104" s="47"/>
      <c r="EL104" s="47"/>
      <c r="EM104" s="47"/>
      <c r="EN104" s="47"/>
      <c r="EO104" s="47"/>
      <c r="EP104" s="47"/>
      <c r="EQ104" s="47"/>
      <c r="ER104" s="47"/>
      <c r="ES104" s="47"/>
      <c r="ET104" s="47"/>
      <c r="EU104" s="47"/>
      <c r="EV104" s="47"/>
      <c r="EW104" s="47"/>
      <c r="EX104" s="47"/>
      <c r="EY104" s="47"/>
      <c r="EZ104" s="47"/>
      <c r="FA104" s="47"/>
      <c r="FB104" s="47"/>
      <c r="FC104" s="47"/>
      <c r="FD104" s="47"/>
      <c r="FE104" s="47"/>
      <c r="FF104" s="47"/>
      <c r="FG104" s="47"/>
      <c r="FH104" s="47"/>
      <c r="FI104" s="47"/>
      <c r="FJ104" s="47"/>
      <c r="FK104" s="47"/>
      <c r="FL104" s="47"/>
      <c r="FM104" s="47"/>
      <c r="FN104" s="47"/>
      <c r="FO104" s="47"/>
      <c r="FP104" s="47"/>
      <c r="FQ104" s="47"/>
      <c r="FR104" s="47"/>
      <c r="FS104" s="47"/>
      <c r="FT104" s="47"/>
      <c r="FU104" s="47"/>
      <c r="FV104" s="47"/>
      <c r="FW104" s="47"/>
      <c r="FX104" s="47"/>
      <c r="FY104" s="47"/>
      <c r="FZ104" s="47"/>
      <c r="GA104" s="47"/>
      <c r="GB104" s="47"/>
      <c r="GC104" s="47"/>
      <c r="GD104" s="47"/>
      <c r="GE104" s="47"/>
      <c r="GF104" s="47"/>
      <c r="GG104" s="47"/>
      <c r="GH104" s="47"/>
      <c r="GI104" s="47"/>
      <c r="GJ104" s="47"/>
      <c r="GK104" s="47"/>
      <c r="GL104" s="47"/>
      <c r="GM104" s="47"/>
      <c r="GN104" s="47"/>
      <c r="GO104" s="47"/>
      <c r="GP104" s="47"/>
      <c r="GQ104" s="47"/>
      <c r="GR104" s="47"/>
      <c r="GS104" s="47"/>
      <c r="GT104" s="47"/>
      <c r="GU104" s="47"/>
      <c r="GV104" s="47"/>
      <c r="GW104" s="47"/>
      <c r="GX104" s="47"/>
      <c r="GY104" s="47"/>
      <c r="GZ104" s="47"/>
      <c r="HA104" s="47"/>
      <c r="HB104" s="47"/>
      <c r="HC104" s="47"/>
      <c r="HD104" s="47"/>
      <c r="HE104" s="47"/>
      <c r="HF104" s="47"/>
      <c r="HG104" s="47"/>
      <c r="HH104" s="47"/>
      <c r="HI104" s="47"/>
      <c r="HJ104" s="47"/>
      <c r="HK104" s="47"/>
      <c r="HL104" s="47"/>
      <c r="HM104" s="47"/>
      <c r="HN104" s="47"/>
      <c r="HO104" s="47"/>
      <c r="HP104" s="47"/>
      <c r="HQ104" s="47"/>
      <c r="HR104" s="47"/>
      <c r="HS104" s="47"/>
      <c r="HT104" s="47"/>
      <c r="HU104" s="47"/>
      <c r="HV104" s="47"/>
      <c r="HW104" s="47"/>
      <c r="HX104" s="47"/>
      <c r="HY104" s="47"/>
      <c r="HZ104" s="47"/>
      <c r="IA104" s="47"/>
      <c r="IB104" s="47"/>
      <c r="IC104" s="47"/>
      <c r="ID104" s="47"/>
      <c r="IE104" s="47"/>
      <c r="IF104" s="47"/>
      <c r="IG104" s="47"/>
      <c r="IH104" s="47"/>
      <c r="II104" s="47"/>
      <c r="IJ104" s="47"/>
      <c r="IK104" s="47"/>
      <c r="IL104" s="47"/>
      <c r="IM104" s="47"/>
      <c r="IN104" s="47"/>
      <c r="IO104" s="47"/>
      <c r="IP104" s="47"/>
      <c r="IQ104" s="47"/>
      <c r="IR104" s="47"/>
      <c r="IS104" s="47"/>
      <c r="IT104" s="47"/>
      <c r="IU104" s="47"/>
      <c r="IV104" s="47"/>
      <c r="IW104" s="47"/>
      <c r="IX104" s="47"/>
      <c r="IY104" s="47"/>
      <c r="IZ104" s="47"/>
      <c r="JA104" s="47"/>
      <c r="JB104" s="47"/>
      <c r="JC104" s="47"/>
      <c r="JD104" s="47"/>
      <c r="JE104" s="47"/>
      <c r="JF104" s="47"/>
      <c r="JG104" s="47"/>
      <c r="JH104" s="47"/>
      <c r="JI104" s="47"/>
      <c r="JJ104" s="47"/>
      <c r="JK104" s="47"/>
      <c r="JL104" s="47"/>
      <c r="JM104" s="47"/>
      <c r="JN104" s="47"/>
      <c r="JO104" s="47"/>
      <c r="JP104" s="47"/>
      <c r="JQ104" s="47"/>
      <c r="JR104" s="47"/>
      <c r="JS104" s="47"/>
      <c r="JT104" s="47"/>
      <c r="JU104" s="47"/>
      <c r="JV104" s="47"/>
      <c r="JW104" s="47"/>
      <c r="JX104" s="47"/>
      <c r="JY104" s="47"/>
      <c r="JZ104" s="47"/>
      <c r="KA104" s="47"/>
      <c r="KB104" s="47"/>
      <c r="KC104" s="47"/>
      <c r="KD104" s="47"/>
      <c r="KE104" s="47"/>
      <c r="KF104" s="47"/>
      <c r="KG104" s="47"/>
      <c r="KH104" s="47"/>
      <c r="KI104" s="47"/>
      <c r="KJ104" s="47"/>
      <c r="KK104" s="47"/>
      <c r="KL104" s="47"/>
      <c r="KM104" s="47"/>
      <c r="KN104" s="47"/>
      <c r="KO104" s="47"/>
      <c r="KP104" s="47"/>
      <c r="KQ104" s="47"/>
      <c r="KR104" s="47"/>
      <c r="KS104" s="47"/>
      <c r="KT104" s="47"/>
      <c r="KU104" s="47"/>
      <c r="KV104" s="47"/>
      <c r="KW104" s="47"/>
      <c r="KX104" s="47"/>
      <c r="KY104" s="47"/>
      <c r="KZ104" s="47"/>
      <c r="LA104" s="47"/>
      <c r="LB104" s="47"/>
      <c r="LC104" s="47"/>
      <c r="LD104" s="47"/>
      <c r="LE104" s="47"/>
      <c r="LF104" s="47"/>
      <c r="LG104" s="47"/>
      <c r="LH104" s="47"/>
      <c r="LI104" s="47"/>
      <c r="LJ104" s="47"/>
      <c r="LK104" s="47"/>
      <c r="LL104" s="47"/>
      <c r="LM104" s="47"/>
      <c r="LN104" s="47"/>
      <c r="LO104" s="47"/>
      <c r="LP104" s="47"/>
      <c r="LQ104" s="47"/>
      <c r="LR104" s="47"/>
      <c r="LS104" s="47"/>
      <c r="LT104" s="47"/>
      <c r="LU104" s="47"/>
      <c r="LV104" s="47"/>
      <c r="LW104" s="47"/>
      <c r="LX104" s="47"/>
      <c r="LY104" s="47"/>
      <c r="LZ104" s="47"/>
      <c r="MA104" s="47"/>
      <c r="MB104" s="47"/>
      <c r="MC104" s="47"/>
    </row>
    <row r="105" spans="1:341" s="61" customFormat="1" ht="30" x14ac:dyDescent="0.25">
      <c r="A105" s="57" t="s">
        <v>83</v>
      </c>
      <c r="B105" s="58" t="s">
        <v>397</v>
      </c>
      <c r="C105" s="59" t="s">
        <v>398</v>
      </c>
      <c r="D105" s="60" t="s">
        <v>399</v>
      </c>
      <c r="E105" s="103" t="s">
        <v>685</v>
      </c>
      <c r="F105" s="68"/>
      <c r="G105" s="68"/>
      <c r="H105" s="68"/>
      <c r="I105" s="68"/>
      <c r="J105" s="68"/>
      <c r="K105" s="68"/>
      <c r="L105" s="68"/>
      <c r="M105" s="68" t="s">
        <v>19</v>
      </c>
      <c r="N105" s="68"/>
      <c r="O105" s="68" t="s">
        <v>19</v>
      </c>
      <c r="P105" s="68" t="s">
        <v>19</v>
      </c>
      <c r="Q105" s="68"/>
      <c r="R105" s="70"/>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47"/>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47"/>
      <c r="ES105" s="47"/>
      <c r="ET105" s="47"/>
      <c r="EU105" s="47"/>
      <c r="EV105" s="47"/>
      <c r="EW105" s="47"/>
      <c r="EX105" s="47"/>
      <c r="EY105" s="47"/>
      <c r="EZ105" s="47"/>
      <c r="FA105" s="47"/>
      <c r="FB105" s="47"/>
      <c r="FC105" s="47"/>
      <c r="FD105" s="47"/>
      <c r="FE105" s="47"/>
      <c r="FF105" s="47"/>
      <c r="FG105" s="47"/>
      <c r="FH105" s="47"/>
      <c r="FI105" s="47"/>
      <c r="FJ105" s="47"/>
      <c r="FK105" s="47"/>
      <c r="FL105" s="47"/>
      <c r="FM105" s="47"/>
      <c r="FN105" s="47"/>
      <c r="FO105" s="47"/>
      <c r="FP105" s="47"/>
      <c r="FQ105" s="47"/>
      <c r="FR105" s="47"/>
      <c r="FS105" s="47"/>
      <c r="FT105" s="47"/>
      <c r="FU105" s="47"/>
      <c r="FV105" s="47"/>
      <c r="FW105" s="47"/>
      <c r="FX105" s="47"/>
      <c r="FY105" s="47"/>
      <c r="FZ105" s="47"/>
      <c r="GA105" s="47"/>
      <c r="GB105" s="47"/>
      <c r="GC105" s="47"/>
      <c r="GD105" s="47"/>
      <c r="GE105" s="47"/>
      <c r="GF105" s="47"/>
      <c r="GG105" s="47"/>
      <c r="GH105" s="47"/>
      <c r="GI105" s="47"/>
      <c r="GJ105" s="47"/>
      <c r="GK105" s="47"/>
      <c r="GL105" s="47"/>
      <c r="GM105" s="47"/>
      <c r="GN105" s="47"/>
      <c r="GO105" s="47"/>
      <c r="GP105" s="47"/>
      <c r="GQ105" s="47"/>
      <c r="GR105" s="47"/>
      <c r="GS105" s="47"/>
      <c r="GT105" s="47"/>
      <c r="GU105" s="47"/>
      <c r="GV105" s="47"/>
      <c r="GW105" s="47"/>
      <c r="GX105" s="47"/>
      <c r="GY105" s="47"/>
      <c r="GZ105" s="47"/>
      <c r="HA105" s="47"/>
      <c r="HB105" s="47"/>
      <c r="HC105" s="47"/>
      <c r="HD105" s="47"/>
      <c r="HE105" s="47"/>
      <c r="HF105" s="47"/>
      <c r="HG105" s="47"/>
      <c r="HH105" s="47"/>
      <c r="HI105" s="47"/>
      <c r="HJ105" s="47"/>
      <c r="HK105" s="47"/>
      <c r="HL105" s="47"/>
      <c r="HM105" s="47"/>
      <c r="HN105" s="47"/>
      <c r="HO105" s="47"/>
      <c r="HP105" s="47"/>
      <c r="HQ105" s="47"/>
      <c r="HR105" s="47"/>
      <c r="HS105" s="47"/>
      <c r="HT105" s="47"/>
      <c r="HU105" s="47"/>
      <c r="HV105" s="47"/>
      <c r="HW105" s="47"/>
      <c r="HX105" s="47"/>
      <c r="HY105" s="47"/>
      <c r="HZ105" s="47"/>
      <c r="IA105" s="47"/>
      <c r="IB105" s="47"/>
      <c r="IC105" s="47"/>
      <c r="ID105" s="47"/>
      <c r="IE105" s="47"/>
      <c r="IF105" s="47"/>
      <c r="IG105" s="47"/>
      <c r="IH105" s="47"/>
      <c r="II105" s="47"/>
      <c r="IJ105" s="47"/>
      <c r="IK105" s="47"/>
      <c r="IL105" s="47"/>
      <c r="IM105" s="47"/>
      <c r="IN105" s="47"/>
      <c r="IO105" s="47"/>
      <c r="IP105" s="47"/>
      <c r="IQ105" s="47"/>
      <c r="IR105" s="47"/>
      <c r="IS105" s="47"/>
      <c r="IT105" s="47"/>
      <c r="IU105" s="47"/>
      <c r="IV105" s="47"/>
      <c r="IW105" s="47"/>
      <c r="IX105" s="47"/>
      <c r="IY105" s="47"/>
      <c r="IZ105" s="47"/>
      <c r="JA105" s="47"/>
      <c r="JB105" s="47"/>
      <c r="JC105" s="47"/>
      <c r="JD105" s="47"/>
      <c r="JE105" s="47"/>
      <c r="JF105" s="47"/>
      <c r="JG105" s="47"/>
      <c r="JH105" s="47"/>
      <c r="JI105" s="47"/>
      <c r="JJ105" s="47"/>
      <c r="JK105" s="47"/>
      <c r="JL105" s="47"/>
      <c r="JM105" s="47"/>
      <c r="JN105" s="47"/>
      <c r="JO105" s="47"/>
      <c r="JP105" s="47"/>
      <c r="JQ105" s="47"/>
      <c r="JR105" s="47"/>
      <c r="JS105" s="47"/>
      <c r="JT105" s="47"/>
      <c r="JU105" s="47"/>
      <c r="JV105" s="47"/>
      <c r="JW105" s="47"/>
      <c r="JX105" s="47"/>
      <c r="JY105" s="47"/>
      <c r="JZ105" s="47"/>
      <c r="KA105" s="47"/>
      <c r="KB105" s="47"/>
      <c r="KC105" s="47"/>
      <c r="KD105" s="47"/>
      <c r="KE105" s="47"/>
      <c r="KF105" s="47"/>
      <c r="KG105" s="47"/>
      <c r="KH105" s="47"/>
      <c r="KI105" s="47"/>
      <c r="KJ105" s="47"/>
      <c r="KK105" s="47"/>
      <c r="KL105" s="47"/>
      <c r="KM105" s="47"/>
      <c r="KN105" s="47"/>
      <c r="KO105" s="47"/>
      <c r="KP105" s="47"/>
      <c r="KQ105" s="47"/>
      <c r="KR105" s="47"/>
      <c r="KS105" s="47"/>
      <c r="KT105" s="47"/>
      <c r="KU105" s="47"/>
      <c r="KV105" s="47"/>
      <c r="KW105" s="47"/>
      <c r="KX105" s="47"/>
      <c r="KY105" s="47"/>
      <c r="KZ105" s="47"/>
      <c r="LA105" s="47"/>
      <c r="LB105" s="47"/>
      <c r="LC105" s="47"/>
      <c r="LD105" s="47"/>
      <c r="LE105" s="47"/>
      <c r="LF105" s="47"/>
      <c r="LG105" s="47"/>
      <c r="LH105" s="47"/>
      <c r="LI105" s="47"/>
      <c r="LJ105" s="47"/>
      <c r="LK105" s="47"/>
      <c r="LL105" s="47"/>
      <c r="LM105" s="47"/>
      <c r="LN105" s="47"/>
      <c r="LO105" s="47"/>
      <c r="LP105" s="47"/>
      <c r="LQ105" s="47"/>
      <c r="LR105" s="47"/>
      <c r="LS105" s="47"/>
      <c r="LT105" s="47"/>
      <c r="LU105" s="47"/>
      <c r="LV105" s="47"/>
      <c r="LW105" s="47"/>
      <c r="LX105" s="47"/>
      <c r="LY105" s="47"/>
      <c r="LZ105" s="47"/>
      <c r="MA105" s="47"/>
      <c r="MB105" s="47"/>
      <c r="MC105" s="47"/>
    </row>
    <row r="106" spans="1:341" s="61" customFormat="1" ht="30" x14ac:dyDescent="0.25">
      <c r="A106" s="57" t="s">
        <v>84</v>
      </c>
      <c r="B106" s="58" t="s">
        <v>400</v>
      </c>
      <c r="C106" s="59" t="s">
        <v>401</v>
      </c>
      <c r="D106" s="60" t="s">
        <v>402</v>
      </c>
      <c r="E106" s="103" t="s">
        <v>685</v>
      </c>
      <c r="F106" s="68"/>
      <c r="G106" s="68"/>
      <c r="H106" s="68"/>
      <c r="I106" s="68"/>
      <c r="J106" s="68"/>
      <c r="K106" s="68"/>
      <c r="L106" s="68"/>
      <c r="M106" s="68"/>
      <c r="N106" s="68"/>
      <c r="O106" s="68"/>
      <c r="P106" s="68"/>
      <c r="Q106" s="68"/>
      <c r="R106" s="70" t="s">
        <v>19</v>
      </c>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47"/>
      <c r="ES106" s="47"/>
      <c r="ET106" s="47"/>
      <c r="EU106" s="47"/>
      <c r="EV106" s="47"/>
      <c r="EW106" s="47"/>
      <c r="EX106" s="47"/>
      <c r="EY106" s="47"/>
      <c r="EZ106" s="47"/>
      <c r="FA106" s="47"/>
      <c r="FB106" s="47"/>
      <c r="FC106" s="47"/>
      <c r="FD106" s="47"/>
      <c r="FE106" s="47"/>
      <c r="FF106" s="47"/>
      <c r="FG106" s="47"/>
      <c r="FH106" s="47"/>
      <c r="FI106" s="47"/>
      <c r="FJ106" s="47"/>
      <c r="FK106" s="47"/>
      <c r="FL106" s="47"/>
      <c r="FM106" s="47"/>
      <c r="FN106" s="47"/>
      <c r="FO106" s="47"/>
      <c r="FP106" s="47"/>
      <c r="FQ106" s="47"/>
      <c r="FR106" s="47"/>
      <c r="FS106" s="47"/>
      <c r="FT106" s="47"/>
      <c r="FU106" s="47"/>
      <c r="FV106" s="47"/>
      <c r="FW106" s="47"/>
      <c r="FX106" s="47"/>
      <c r="FY106" s="47"/>
      <c r="FZ106" s="47"/>
      <c r="GA106" s="47"/>
      <c r="GB106" s="47"/>
      <c r="GC106" s="47"/>
      <c r="GD106" s="47"/>
      <c r="GE106" s="47"/>
      <c r="GF106" s="47"/>
      <c r="GG106" s="47"/>
      <c r="GH106" s="47"/>
      <c r="GI106" s="47"/>
      <c r="GJ106" s="47"/>
      <c r="GK106" s="47"/>
      <c r="GL106" s="47"/>
      <c r="GM106" s="47"/>
      <c r="GN106" s="47"/>
      <c r="GO106" s="47"/>
      <c r="GP106" s="47"/>
      <c r="GQ106" s="47"/>
      <c r="GR106" s="47"/>
      <c r="GS106" s="47"/>
      <c r="GT106" s="47"/>
      <c r="GU106" s="47"/>
      <c r="GV106" s="47"/>
      <c r="GW106" s="47"/>
      <c r="GX106" s="47"/>
      <c r="GY106" s="47"/>
      <c r="GZ106" s="47"/>
      <c r="HA106" s="47"/>
      <c r="HB106" s="47"/>
      <c r="HC106" s="47"/>
      <c r="HD106" s="47"/>
      <c r="HE106" s="47"/>
      <c r="HF106" s="47"/>
      <c r="HG106" s="47"/>
      <c r="HH106" s="47"/>
      <c r="HI106" s="47"/>
      <c r="HJ106" s="47"/>
      <c r="HK106" s="47"/>
      <c r="HL106" s="47"/>
      <c r="HM106" s="47"/>
      <c r="HN106" s="47"/>
      <c r="HO106" s="47"/>
      <c r="HP106" s="47"/>
      <c r="HQ106" s="47"/>
      <c r="HR106" s="47"/>
      <c r="HS106" s="47"/>
      <c r="HT106" s="47"/>
      <c r="HU106" s="47"/>
      <c r="HV106" s="47"/>
      <c r="HW106" s="47"/>
      <c r="HX106" s="47"/>
      <c r="HY106" s="47"/>
      <c r="HZ106" s="47"/>
      <c r="IA106" s="47"/>
      <c r="IB106" s="47"/>
      <c r="IC106" s="47"/>
      <c r="ID106" s="47"/>
      <c r="IE106" s="47"/>
      <c r="IF106" s="47"/>
      <c r="IG106" s="47"/>
      <c r="IH106" s="47"/>
      <c r="II106" s="47"/>
      <c r="IJ106" s="47"/>
      <c r="IK106" s="47"/>
      <c r="IL106" s="47"/>
      <c r="IM106" s="47"/>
      <c r="IN106" s="47"/>
      <c r="IO106" s="47"/>
      <c r="IP106" s="47"/>
      <c r="IQ106" s="47"/>
      <c r="IR106" s="47"/>
      <c r="IS106" s="47"/>
      <c r="IT106" s="47"/>
      <c r="IU106" s="47"/>
      <c r="IV106" s="47"/>
      <c r="IW106" s="47"/>
      <c r="IX106" s="47"/>
      <c r="IY106" s="47"/>
      <c r="IZ106" s="47"/>
      <c r="JA106" s="47"/>
      <c r="JB106" s="47"/>
      <c r="JC106" s="47"/>
      <c r="JD106" s="47"/>
      <c r="JE106" s="47"/>
      <c r="JF106" s="47"/>
      <c r="JG106" s="47"/>
      <c r="JH106" s="47"/>
      <c r="JI106" s="47"/>
      <c r="JJ106" s="47"/>
      <c r="JK106" s="47"/>
      <c r="JL106" s="47"/>
      <c r="JM106" s="47"/>
      <c r="JN106" s="47"/>
      <c r="JO106" s="47"/>
      <c r="JP106" s="47"/>
      <c r="JQ106" s="47"/>
      <c r="JR106" s="47"/>
      <c r="JS106" s="47"/>
      <c r="JT106" s="47"/>
      <c r="JU106" s="47"/>
      <c r="JV106" s="47"/>
      <c r="JW106" s="47"/>
      <c r="JX106" s="47"/>
      <c r="JY106" s="47"/>
      <c r="JZ106" s="47"/>
      <c r="KA106" s="47"/>
      <c r="KB106" s="47"/>
      <c r="KC106" s="47"/>
      <c r="KD106" s="47"/>
      <c r="KE106" s="47"/>
      <c r="KF106" s="47"/>
      <c r="KG106" s="47"/>
      <c r="KH106" s="47"/>
      <c r="KI106" s="47"/>
      <c r="KJ106" s="47"/>
      <c r="KK106" s="47"/>
      <c r="KL106" s="47"/>
      <c r="KM106" s="47"/>
      <c r="KN106" s="47"/>
      <c r="KO106" s="47"/>
      <c r="KP106" s="47"/>
      <c r="KQ106" s="47"/>
      <c r="KR106" s="47"/>
      <c r="KS106" s="47"/>
      <c r="KT106" s="47"/>
      <c r="KU106" s="47"/>
      <c r="KV106" s="47"/>
      <c r="KW106" s="47"/>
      <c r="KX106" s="47"/>
      <c r="KY106" s="47"/>
      <c r="KZ106" s="47"/>
      <c r="LA106" s="47"/>
      <c r="LB106" s="47"/>
      <c r="LC106" s="47"/>
      <c r="LD106" s="47"/>
      <c r="LE106" s="47"/>
      <c r="LF106" s="47"/>
      <c r="LG106" s="47"/>
      <c r="LH106" s="47"/>
      <c r="LI106" s="47"/>
      <c r="LJ106" s="47"/>
      <c r="LK106" s="47"/>
      <c r="LL106" s="47"/>
      <c r="LM106" s="47"/>
      <c r="LN106" s="47"/>
      <c r="LO106" s="47"/>
      <c r="LP106" s="47"/>
      <c r="LQ106" s="47"/>
      <c r="LR106" s="47"/>
      <c r="LS106" s="47"/>
      <c r="LT106" s="47"/>
      <c r="LU106" s="47"/>
      <c r="LV106" s="47"/>
      <c r="LW106" s="47"/>
      <c r="LX106" s="47"/>
      <c r="LY106" s="47"/>
      <c r="LZ106" s="47"/>
      <c r="MA106" s="47"/>
      <c r="MB106" s="47"/>
      <c r="MC106" s="47"/>
    </row>
    <row r="107" spans="1:341" x14ac:dyDescent="0.25">
      <c r="A107" s="57" t="s">
        <v>203</v>
      </c>
      <c r="B107" s="58" t="s">
        <v>657</v>
      </c>
      <c r="C107" s="80" t="s">
        <v>658</v>
      </c>
      <c r="D107" s="60" t="s">
        <v>659</v>
      </c>
      <c r="E107" s="103" t="s">
        <v>685</v>
      </c>
      <c r="F107" s="68"/>
      <c r="G107" s="68"/>
      <c r="H107" s="68"/>
      <c r="I107" s="68"/>
      <c r="J107" s="68"/>
      <c r="K107" s="68"/>
      <c r="L107" s="68"/>
      <c r="M107" s="68"/>
      <c r="N107" s="68"/>
      <c r="O107" s="68"/>
      <c r="P107" s="68"/>
      <c r="Q107" s="68"/>
      <c r="R107" s="70" t="s">
        <v>19</v>
      </c>
    </row>
    <row r="108" spans="1:341" x14ac:dyDescent="0.25">
      <c r="A108" s="57" t="s">
        <v>85</v>
      </c>
      <c r="B108" s="58" t="s">
        <v>86</v>
      </c>
      <c r="C108" s="59" t="s">
        <v>403</v>
      </c>
      <c r="D108" s="60">
        <v>7185531100</v>
      </c>
      <c r="E108" s="103" t="s">
        <v>685</v>
      </c>
      <c r="F108" s="68" t="s">
        <v>21</v>
      </c>
      <c r="G108" s="68" t="s">
        <v>21</v>
      </c>
      <c r="H108" s="68" t="s">
        <v>21</v>
      </c>
      <c r="I108" s="68" t="s">
        <v>21</v>
      </c>
      <c r="J108" s="68"/>
      <c r="K108" s="68"/>
      <c r="L108" s="68"/>
      <c r="M108" s="68"/>
      <c r="N108" s="68"/>
      <c r="O108" s="68"/>
      <c r="P108" s="68"/>
      <c r="Q108" s="68"/>
      <c r="R108" s="70"/>
    </row>
    <row r="109" spans="1:341" ht="30" x14ac:dyDescent="0.25">
      <c r="A109" s="57" t="s">
        <v>204</v>
      </c>
      <c r="B109" s="58" t="s">
        <v>205</v>
      </c>
      <c r="C109" s="80" t="s">
        <v>655</v>
      </c>
      <c r="D109" s="60" t="s">
        <v>656</v>
      </c>
      <c r="E109" s="103" t="s">
        <v>685</v>
      </c>
      <c r="F109" s="68" t="s">
        <v>19</v>
      </c>
      <c r="G109" s="68" t="s">
        <v>19</v>
      </c>
      <c r="H109" s="68" t="s">
        <v>19</v>
      </c>
      <c r="I109" s="68" t="s">
        <v>19</v>
      </c>
      <c r="J109" s="68"/>
      <c r="K109" s="68"/>
      <c r="L109" s="68"/>
      <c r="M109" s="68" t="s">
        <v>19</v>
      </c>
      <c r="N109" s="68"/>
      <c r="O109" s="68"/>
      <c r="P109" s="68"/>
      <c r="Q109" s="68"/>
      <c r="R109" s="70" t="s">
        <v>19</v>
      </c>
    </row>
    <row r="110" spans="1:341" s="61" customFormat="1" ht="32.25" customHeight="1" x14ac:dyDescent="0.25">
      <c r="A110" s="57" t="s">
        <v>206</v>
      </c>
      <c r="B110" s="58" t="s">
        <v>501</v>
      </c>
      <c r="C110" s="59" t="s">
        <v>502</v>
      </c>
      <c r="D110" s="60" t="s">
        <v>503</v>
      </c>
      <c r="E110" s="103" t="s">
        <v>685</v>
      </c>
      <c r="F110" s="68"/>
      <c r="G110" s="68" t="s">
        <v>19</v>
      </c>
      <c r="H110" s="68"/>
      <c r="I110" s="68"/>
      <c r="J110" s="68"/>
      <c r="K110" s="68"/>
      <c r="L110" s="68"/>
      <c r="M110" s="68"/>
      <c r="N110" s="68"/>
      <c r="O110" s="68"/>
      <c r="P110" s="68"/>
      <c r="Q110" s="68"/>
      <c r="R110" s="70"/>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47"/>
      <c r="DN110" s="47"/>
      <c r="DO110" s="47"/>
      <c r="DP110" s="47"/>
      <c r="DQ110" s="47"/>
      <c r="DR110" s="47"/>
      <c r="DS110" s="47"/>
      <c r="DT110" s="47"/>
      <c r="DU110" s="47"/>
      <c r="DV110" s="47"/>
      <c r="DW110" s="47"/>
      <c r="DX110" s="47"/>
      <c r="DY110" s="47"/>
      <c r="DZ110" s="47"/>
      <c r="EA110" s="47"/>
      <c r="EB110" s="47"/>
      <c r="EC110" s="47"/>
      <c r="ED110" s="47"/>
      <c r="EE110" s="47"/>
      <c r="EF110" s="47"/>
      <c r="EG110" s="47"/>
      <c r="EH110" s="47"/>
      <c r="EI110" s="47"/>
      <c r="EJ110" s="47"/>
      <c r="EK110" s="47"/>
      <c r="EL110" s="47"/>
      <c r="EM110" s="47"/>
      <c r="EN110" s="47"/>
      <c r="EO110" s="47"/>
      <c r="EP110" s="47"/>
      <c r="EQ110" s="47"/>
      <c r="ER110" s="47"/>
      <c r="ES110" s="47"/>
      <c r="ET110" s="47"/>
      <c r="EU110" s="47"/>
      <c r="EV110" s="47"/>
      <c r="EW110" s="47"/>
      <c r="EX110" s="47"/>
      <c r="EY110" s="47"/>
      <c r="EZ110" s="47"/>
      <c r="FA110" s="47"/>
      <c r="FB110" s="47"/>
      <c r="FC110" s="47"/>
      <c r="FD110" s="47"/>
      <c r="FE110" s="47"/>
      <c r="FF110" s="47"/>
      <c r="FG110" s="47"/>
      <c r="FH110" s="47"/>
      <c r="FI110" s="47"/>
      <c r="FJ110" s="47"/>
      <c r="FK110" s="47"/>
      <c r="FL110" s="47"/>
      <c r="FM110" s="47"/>
      <c r="FN110" s="47"/>
      <c r="FO110" s="47"/>
      <c r="FP110" s="47"/>
      <c r="FQ110" s="47"/>
      <c r="FR110" s="47"/>
      <c r="FS110" s="47"/>
      <c r="FT110" s="47"/>
      <c r="FU110" s="47"/>
      <c r="FV110" s="47"/>
      <c r="FW110" s="47"/>
      <c r="FX110" s="47"/>
      <c r="FY110" s="47"/>
      <c r="FZ110" s="47"/>
      <c r="GA110" s="47"/>
      <c r="GB110" s="47"/>
      <c r="GC110" s="47"/>
      <c r="GD110" s="47"/>
      <c r="GE110" s="47"/>
      <c r="GF110" s="47"/>
      <c r="GG110" s="47"/>
      <c r="GH110" s="47"/>
      <c r="GI110" s="47"/>
      <c r="GJ110" s="47"/>
      <c r="GK110" s="47"/>
      <c r="GL110" s="47"/>
      <c r="GM110" s="47"/>
      <c r="GN110" s="47"/>
      <c r="GO110" s="47"/>
      <c r="GP110" s="47"/>
      <c r="GQ110" s="47"/>
      <c r="GR110" s="47"/>
      <c r="GS110" s="47"/>
      <c r="GT110" s="47"/>
      <c r="GU110" s="47"/>
      <c r="GV110" s="47"/>
      <c r="GW110" s="47"/>
      <c r="GX110" s="47"/>
      <c r="GY110" s="47"/>
      <c r="GZ110" s="47"/>
      <c r="HA110" s="47"/>
      <c r="HB110" s="47"/>
      <c r="HC110" s="47"/>
      <c r="HD110" s="47"/>
      <c r="HE110" s="47"/>
      <c r="HF110" s="47"/>
      <c r="HG110" s="47"/>
      <c r="HH110" s="47"/>
      <c r="HI110" s="47"/>
      <c r="HJ110" s="47"/>
      <c r="HK110" s="47"/>
      <c r="HL110" s="47"/>
      <c r="HM110" s="47"/>
      <c r="HN110" s="47"/>
      <c r="HO110" s="47"/>
      <c r="HP110" s="47"/>
      <c r="HQ110" s="47"/>
      <c r="HR110" s="47"/>
      <c r="HS110" s="47"/>
      <c r="HT110" s="47"/>
      <c r="HU110" s="47"/>
      <c r="HV110" s="47"/>
      <c r="HW110" s="47"/>
      <c r="HX110" s="47"/>
      <c r="HY110" s="47"/>
      <c r="HZ110" s="47"/>
      <c r="IA110" s="47"/>
      <c r="IB110" s="47"/>
      <c r="IC110" s="47"/>
      <c r="ID110" s="47"/>
      <c r="IE110" s="47"/>
      <c r="IF110" s="47"/>
      <c r="IG110" s="47"/>
      <c r="IH110" s="47"/>
      <c r="II110" s="47"/>
      <c r="IJ110" s="47"/>
      <c r="IK110" s="47"/>
      <c r="IL110" s="47"/>
      <c r="IM110" s="47"/>
      <c r="IN110" s="47"/>
      <c r="IO110" s="47"/>
      <c r="IP110" s="47"/>
      <c r="IQ110" s="47"/>
      <c r="IR110" s="47"/>
      <c r="IS110" s="47"/>
      <c r="IT110" s="47"/>
      <c r="IU110" s="47"/>
      <c r="IV110" s="47"/>
      <c r="IW110" s="47"/>
      <c r="IX110" s="47"/>
      <c r="IY110" s="47"/>
      <c r="IZ110" s="47"/>
      <c r="JA110" s="47"/>
      <c r="JB110" s="47"/>
      <c r="JC110" s="47"/>
      <c r="JD110" s="47"/>
      <c r="JE110" s="47"/>
      <c r="JF110" s="47"/>
      <c r="JG110" s="47"/>
      <c r="JH110" s="47"/>
      <c r="JI110" s="47"/>
      <c r="JJ110" s="47"/>
      <c r="JK110" s="47"/>
      <c r="JL110" s="47"/>
      <c r="JM110" s="47"/>
      <c r="JN110" s="47"/>
      <c r="JO110" s="47"/>
      <c r="JP110" s="47"/>
      <c r="JQ110" s="47"/>
      <c r="JR110" s="47"/>
      <c r="JS110" s="47"/>
      <c r="JT110" s="47"/>
      <c r="JU110" s="47"/>
      <c r="JV110" s="47"/>
      <c r="JW110" s="47"/>
      <c r="JX110" s="47"/>
      <c r="JY110" s="47"/>
      <c r="JZ110" s="47"/>
      <c r="KA110" s="47"/>
      <c r="KB110" s="47"/>
      <c r="KC110" s="47"/>
      <c r="KD110" s="47"/>
      <c r="KE110" s="47"/>
      <c r="KF110" s="47"/>
      <c r="KG110" s="47"/>
      <c r="KH110" s="47"/>
      <c r="KI110" s="47"/>
      <c r="KJ110" s="47"/>
      <c r="KK110" s="47"/>
      <c r="KL110" s="47"/>
      <c r="KM110" s="47"/>
      <c r="KN110" s="47"/>
      <c r="KO110" s="47"/>
      <c r="KP110" s="47"/>
      <c r="KQ110" s="47"/>
      <c r="KR110" s="47"/>
      <c r="KS110" s="47"/>
      <c r="KT110" s="47"/>
      <c r="KU110" s="47"/>
      <c r="KV110" s="47"/>
      <c r="KW110" s="47"/>
      <c r="KX110" s="47"/>
      <c r="KY110" s="47"/>
      <c r="KZ110" s="47"/>
      <c r="LA110" s="47"/>
      <c r="LB110" s="47"/>
      <c r="LC110" s="47"/>
      <c r="LD110" s="47"/>
      <c r="LE110" s="47"/>
      <c r="LF110" s="47"/>
      <c r="LG110" s="47"/>
      <c r="LH110" s="47"/>
      <c r="LI110" s="47"/>
      <c r="LJ110" s="47"/>
      <c r="LK110" s="47"/>
      <c r="LL110" s="47"/>
      <c r="LM110" s="47"/>
      <c r="LN110" s="47"/>
      <c r="LO110" s="47"/>
      <c r="LP110" s="47"/>
      <c r="LQ110" s="47"/>
      <c r="LR110" s="47"/>
      <c r="LS110" s="47"/>
      <c r="LT110" s="47"/>
      <c r="LU110" s="47"/>
      <c r="LV110" s="47"/>
      <c r="LW110" s="47"/>
      <c r="LX110" s="47"/>
      <c r="LY110" s="47"/>
      <c r="LZ110" s="47"/>
      <c r="MA110" s="47"/>
      <c r="MB110" s="47"/>
      <c r="MC110" s="47"/>
    </row>
    <row r="111" spans="1:341" s="61" customFormat="1" ht="29.25" x14ac:dyDescent="0.25">
      <c r="A111" s="57" t="s">
        <v>87</v>
      </c>
      <c r="B111" s="58" t="s">
        <v>404</v>
      </c>
      <c r="C111" s="59" t="s">
        <v>405</v>
      </c>
      <c r="D111" s="60" t="s">
        <v>406</v>
      </c>
      <c r="E111" s="103" t="s">
        <v>685</v>
      </c>
      <c r="F111" s="68" t="s">
        <v>21</v>
      </c>
      <c r="G111" s="68"/>
      <c r="H111" s="68"/>
      <c r="I111" s="68" t="s">
        <v>21</v>
      </c>
      <c r="J111" s="68" t="s">
        <v>19</v>
      </c>
      <c r="K111" s="68"/>
      <c r="L111" s="68"/>
      <c r="M111" s="68"/>
      <c r="N111" s="68"/>
      <c r="O111" s="68"/>
      <c r="P111" s="68"/>
      <c r="Q111" s="68"/>
      <c r="R111" s="70" t="s">
        <v>21</v>
      </c>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47"/>
      <c r="ES111" s="47"/>
      <c r="ET111" s="47"/>
      <c r="EU111" s="47"/>
      <c r="EV111" s="47"/>
      <c r="EW111" s="47"/>
      <c r="EX111" s="47"/>
      <c r="EY111" s="47"/>
      <c r="EZ111" s="47"/>
      <c r="FA111" s="47"/>
      <c r="FB111" s="47"/>
      <c r="FC111" s="47"/>
      <c r="FD111" s="47"/>
      <c r="FE111" s="47"/>
      <c r="FF111" s="47"/>
      <c r="FG111" s="47"/>
      <c r="FH111" s="47"/>
      <c r="FI111" s="47"/>
      <c r="FJ111" s="47"/>
      <c r="FK111" s="47"/>
      <c r="FL111" s="47"/>
      <c r="FM111" s="47"/>
      <c r="FN111" s="47"/>
      <c r="FO111" s="47"/>
      <c r="FP111" s="47"/>
      <c r="FQ111" s="47"/>
      <c r="FR111" s="47"/>
      <c r="FS111" s="47"/>
      <c r="FT111" s="47"/>
      <c r="FU111" s="47"/>
      <c r="FV111" s="47"/>
      <c r="FW111" s="47"/>
      <c r="FX111" s="47"/>
      <c r="FY111" s="47"/>
      <c r="FZ111" s="47"/>
      <c r="GA111" s="47"/>
      <c r="GB111" s="47"/>
      <c r="GC111" s="47"/>
      <c r="GD111" s="47"/>
      <c r="GE111" s="47"/>
      <c r="GF111" s="47"/>
      <c r="GG111" s="47"/>
      <c r="GH111" s="47"/>
      <c r="GI111" s="47"/>
      <c r="GJ111" s="47"/>
      <c r="GK111" s="47"/>
      <c r="GL111" s="47"/>
      <c r="GM111" s="47"/>
      <c r="GN111" s="47"/>
      <c r="GO111" s="47"/>
      <c r="GP111" s="47"/>
      <c r="GQ111" s="47"/>
      <c r="GR111" s="47"/>
      <c r="GS111" s="47"/>
      <c r="GT111" s="47"/>
      <c r="GU111" s="47"/>
      <c r="GV111" s="47"/>
      <c r="GW111" s="47"/>
      <c r="GX111" s="47"/>
      <c r="GY111" s="47"/>
      <c r="GZ111" s="47"/>
      <c r="HA111" s="47"/>
      <c r="HB111" s="47"/>
      <c r="HC111" s="47"/>
      <c r="HD111" s="47"/>
      <c r="HE111" s="47"/>
      <c r="HF111" s="47"/>
      <c r="HG111" s="47"/>
      <c r="HH111" s="47"/>
      <c r="HI111" s="47"/>
      <c r="HJ111" s="47"/>
      <c r="HK111" s="47"/>
      <c r="HL111" s="47"/>
      <c r="HM111" s="47"/>
      <c r="HN111" s="47"/>
      <c r="HO111" s="47"/>
      <c r="HP111" s="47"/>
      <c r="HQ111" s="47"/>
      <c r="HR111" s="47"/>
      <c r="HS111" s="47"/>
      <c r="HT111" s="47"/>
      <c r="HU111" s="47"/>
      <c r="HV111" s="47"/>
      <c r="HW111" s="47"/>
      <c r="HX111" s="47"/>
      <c r="HY111" s="47"/>
      <c r="HZ111" s="47"/>
      <c r="IA111" s="47"/>
      <c r="IB111" s="47"/>
      <c r="IC111" s="47"/>
      <c r="ID111" s="47"/>
      <c r="IE111" s="47"/>
      <c r="IF111" s="47"/>
      <c r="IG111" s="47"/>
      <c r="IH111" s="47"/>
      <c r="II111" s="47"/>
      <c r="IJ111" s="47"/>
      <c r="IK111" s="47"/>
      <c r="IL111" s="47"/>
      <c r="IM111" s="47"/>
      <c r="IN111" s="47"/>
      <c r="IO111" s="47"/>
      <c r="IP111" s="47"/>
      <c r="IQ111" s="47"/>
      <c r="IR111" s="47"/>
      <c r="IS111" s="47"/>
      <c r="IT111" s="47"/>
      <c r="IU111" s="47"/>
      <c r="IV111" s="47"/>
      <c r="IW111" s="47"/>
      <c r="IX111" s="47"/>
      <c r="IY111" s="47"/>
      <c r="IZ111" s="47"/>
      <c r="JA111" s="47"/>
      <c r="JB111" s="47"/>
      <c r="JC111" s="47"/>
      <c r="JD111" s="47"/>
      <c r="JE111" s="47"/>
      <c r="JF111" s="47"/>
      <c r="JG111" s="47"/>
      <c r="JH111" s="47"/>
      <c r="JI111" s="47"/>
      <c r="JJ111" s="47"/>
      <c r="JK111" s="47"/>
      <c r="JL111" s="47"/>
      <c r="JM111" s="47"/>
      <c r="JN111" s="47"/>
      <c r="JO111" s="47"/>
      <c r="JP111" s="47"/>
      <c r="JQ111" s="47"/>
      <c r="JR111" s="47"/>
      <c r="JS111" s="47"/>
      <c r="JT111" s="47"/>
      <c r="JU111" s="47"/>
      <c r="JV111" s="47"/>
      <c r="JW111" s="47"/>
      <c r="JX111" s="47"/>
      <c r="JY111" s="47"/>
      <c r="JZ111" s="47"/>
      <c r="KA111" s="47"/>
      <c r="KB111" s="47"/>
      <c r="KC111" s="47"/>
      <c r="KD111" s="47"/>
      <c r="KE111" s="47"/>
      <c r="KF111" s="47"/>
      <c r="KG111" s="47"/>
      <c r="KH111" s="47"/>
      <c r="KI111" s="47"/>
      <c r="KJ111" s="47"/>
      <c r="KK111" s="47"/>
      <c r="KL111" s="47"/>
      <c r="KM111" s="47"/>
      <c r="KN111" s="47"/>
      <c r="KO111" s="47"/>
      <c r="KP111" s="47"/>
      <c r="KQ111" s="47"/>
      <c r="KR111" s="47"/>
      <c r="KS111" s="47"/>
      <c r="KT111" s="47"/>
      <c r="KU111" s="47"/>
      <c r="KV111" s="47"/>
      <c r="KW111" s="47"/>
      <c r="KX111" s="47"/>
      <c r="KY111" s="47"/>
      <c r="KZ111" s="47"/>
      <c r="LA111" s="47"/>
      <c r="LB111" s="47"/>
      <c r="LC111" s="47"/>
      <c r="LD111" s="47"/>
      <c r="LE111" s="47"/>
      <c r="LF111" s="47"/>
      <c r="LG111" s="47"/>
      <c r="LH111" s="47"/>
      <c r="LI111" s="47"/>
      <c r="LJ111" s="47"/>
      <c r="LK111" s="47"/>
      <c r="LL111" s="47"/>
      <c r="LM111" s="47"/>
      <c r="LN111" s="47"/>
      <c r="LO111" s="47"/>
      <c r="LP111" s="47"/>
      <c r="LQ111" s="47"/>
      <c r="LR111" s="47"/>
      <c r="LS111" s="47"/>
      <c r="LT111" s="47"/>
      <c r="LU111" s="47"/>
      <c r="LV111" s="47"/>
      <c r="LW111" s="47"/>
      <c r="LX111" s="47"/>
      <c r="LY111" s="47"/>
      <c r="LZ111" s="47"/>
      <c r="MA111" s="47"/>
      <c r="MB111" s="47"/>
      <c r="MC111" s="47"/>
    </row>
    <row r="112" spans="1:341" s="61" customFormat="1" ht="30" x14ac:dyDescent="0.25">
      <c r="A112" s="57" t="s">
        <v>88</v>
      </c>
      <c r="B112" s="58" t="s">
        <v>407</v>
      </c>
      <c r="C112" s="59" t="s">
        <v>408</v>
      </c>
      <c r="D112" s="60" t="s">
        <v>409</v>
      </c>
      <c r="E112" s="103" t="s">
        <v>685</v>
      </c>
      <c r="F112" s="68" t="s">
        <v>21</v>
      </c>
      <c r="G112" s="68"/>
      <c r="H112" s="68"/>
      <c r="I112" s="68" t="s">
        <v>21</v>
      </c>
      <c r="J112" s="68"/>
      <c r="K112" s="68"/>
      <c r="L112" s="68"/>
      <c r="M112" s="68"/>
      <c r="N112" s="68"/>
      <c r="O112" s="68"/>
      <c r="P112" s="68"/>
      <c r="Q112" s="68"/>
      <c r="R112" s="70" t="s">
        <v>21</v>
      </c>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7"/>
      <c r="EQ112" s="47"/>
      <c r="ER112" s="47"/>
      <c r="ES112" s="47"/>
      <c r="ET112" s="47"/>
      <c r="EU112" s="47"/>
      <c r="EV112" s="47"/>
      <c r="EW112" s="47"/>
      <c r="EX112" s="47"/>
      <c r="EY112" s="47"/>
      <c r="EZ112" s="47"/>
      <c r="FA112" s="47"/>
      <c r="FB112" s="47"/>
      <c r="FC112" s="47"/>
      <c r="FD112" s="47"/>
      <c r="FE112" s="47"/>
      <c r="FF112" s="47"/>
      <c r="FG112" s="47"/>
      <c r="FH112" s="47"/>
      <c r="FI112" s="47"/>
      <c r="FJ112" s="47"/>
      <c r="FK112" s="47"/>
      <c r="FL112" s="47"/>
      <c r="FM112" s="47"/>
      <c r="FN112" s="47"/>
      <c r="FO112" s="47"/>
      <c r="FP112" s="47"/>
      <c r="FQ112" s="47"/>
      <c r="FR112" s="47"/>
      <c r="FS112" s="47"/>
      <c r="FT112" s="47"/>
      <c r="FU112" s="47"/>
      <c r="FV112" s="47"/>
      <c r="FW112" s="47"/>
      <c r="FX112" s="47"/>
      <c r="FY112" s="47"/>
      <c r="FZ112" s="47"/>
      <c r="GA112" s="47"/>
      <c r="GB112" s="47"/>
      <c r="GC112" s="47"/>
      <c r="GD112" s="47"/>
      <c r="GE112" s="47"/>
      <c r="GF112" s="47"/>
      <c r="GG112" s="47"/>
      <c r="GH112" s="47"/>
      <c r="GI112" s="47"/>
      <c r="GJ112" s="47"/>
      <c r="GK112" s="47"/>
      <c r="GL112" s="47"/>
      <c r="GM112" s="47"/>
      <c r="GN112" s="47"/>
      <c r="GO112" s="47"/>
      <c r="GP112" s="47"/>
      <c r="GQ112" s="47"/>
      <c r="GR112" s="47"/>
      <c r="GS112" s="47"/>
      <c r="GT112" s="47"/>
      <c r="GU112" s="47"/>
      <c r="GV112" s="47"/>
      <c r="GW112" s="47"/>
      <c r="GX112" s="47"/>
      <c r="GY112" s="47"/>
      <c r="GZ112" s="47"/>
      <c r="HA112" s="47"/>
      <c r="HB112" s="47"/>
      <c r="HC112" s="47"/>
      <c r="HD112" s="47"/>
      <c r="HE112" s="47"/>
      <c r="HF112" s="47"/>
      <c r="HG112" s="47"/>
      <c r="HH112" s="47"/>
      <c r="HI112" s="47"/>
      <c r="HJ112" s="47"/>
      <c r="HK112" s="47"/>
      <c r="HL112" s="47"/>
      <c r="HM112" s="47"/>
      <c r="HN112" s="47"/>
      <c r="HO112" s="47"/>
      <c r="HP112" s="47"/>
      <c r="HQ112" s="47"/>
      <c r="HR112" s="47"/>
      <c r="HS112" s="47"/>
      <c r="HT112" s="47"/>
      <c r="HU112" s="47"/>
      <c r="HV112" s="47"/>
      <c r="HW112" s="47"/>
      <c r="HX112" s="47"/>
      <c r="HY112" s="47"/>
      <c r="HZ112" s="47"/>
      <c r="IA112" s="47"/>
      <c r="IB112" s="47"/>
      <c r="IC112" s="47"/>
      <c r="ID112" s="47"/>
      <c r="IE112" s="47"/>
      <c r="IF112" s="47"/>
      <c r="IG112" s="47"/>
      <c r="IH112" s="47"/>
      <c r="II112" s="47"/>
      <c r="IJ112" s="47"/>
      <c r="IK112" s="47"/>
      <c r="IL112" s="47"/>
      <c r="IM112" s="47"/>
      <c r="IN112" s="47"/>
      <c r="IO112" s="47"/>
      <c r="IP112" s="47"/>
      <c r="IQ112" s="47"/>
      <c r="IR112" s="47"/>
      <c r="IS112" s="47"/>
      <c r="IT112" s="47"/>
      <c r="IU112" s="47"/>
      <c r="IV112" s="47"/>
      <c r="IW112" s="47"/>
      <c r="IX112" s="47"/>
      <c r="IY112" s="47"/>
      <c r="IZ112" s="47"/>
      <c r="JA112" s="47"/>
      <c r="JB112" s="47"/>
      <c r="JC112" s="47"/>
      <c r="JD112" s="47"/>
      <c r="JE112" s="47"/>
      <c r="JF112" s="47"/>
      <c r="JG112" s="47"/>
      <c r="JH112" s="47"/>
      <c r="JI112" s="47"/>
      <c r="JJ112" s="47"/>
      <c r="JK112" s="47"/>
      <c r="JL112" s="47"/>
      <c r="JM112" s="47"/>
      <c r="JN112" s="47"/>
      <c r="JO112" s="47"/>
      <c r="JP112" s="47"/>
      <c r="JQ112" s="47"/>
      <c r="JR112" s="47"/>
      <c r="JS112" s="47"/>
      <c r="JT112" s="47"/>
      <c r="JU112" s="47"/>
      <c r="JV112" s="47"/>
      <c r="JW112" s="47"/>
      <c r="JX112" s="47"/>
      <c r="JY112" s="47"/>
      <c r="JZ112" s="47"/>
      <c r="KA112" s="47"/>
      <c r="KB112" s="47"/>
      <c r="KC112" s="47"/>
      <c r="KD112" s="47"/>
      <c r="KE112" s="47"/>
      <c r="KF112" s="47"/>
      <c r="KG112" s="47"/>
      <c r="KH112" s="47"/>
      <c r="KI112" s="47"/>
      <c r="KJ112" s="47"/>
      <c r="KK112" s="47"/>
      <c r="KL112" s="47"/>
      <c r="KM112" s="47"/>
      <c r="KN112" s="47"/>
      <c r="KO112" s="47"/>
      <c r="KP112" s="47"/>
      <c r="KQ112" s="47"/>
      <c r="KR112" s="47"/>
      <c r="KS112" s="47"/>
      <c r="KT112" s="47"/>
      <c r="KU112" s="47"/>
      <c r="KV112" s="47"/>
      <c r="KW112" s="47"/>
      <c r="KX112" s="47"/>
      <c r="KY112" s="47"/>
      <c r="KZ112" s="47"/>
      <c r="LA112" s="47"/>
      <c r="LB112" s="47"/>
      <c r="LC112" s="47"/>
      <c r="LD112" s="47"/>
      <c r="LE112" s="47"/>
      <c r="LF112" s="47"/>
      <c r="LG112" s="47"/>
      <c r="LH112" s="47"/>
      <c r="LI112" s="47"/>
      <c r="LJ112" s="47"/>
      <c r="LK112" s="47"/>
      <c r="LL112" s="47"/>
      <c r="LM112" s="47"/>
      <c r="LN112" s="47"/>
      <c r="LO112" s="47"/>
      <c r="LP112" s="47"/>
      <c r="LQ112" s="47"/>
      <c r="LR112" s="47"/>
      <c r="LS112" s="47"/>
      <c r="LT112" s="47"/>
      <c r="LU112" s="47"/>
      <c r="LV112" s="47"/>
      <c r="LW112" s="47"/>
      <c r="LX112" s="47"/>
      <c r="LY112" s="47"/>
      <c r="LZ112" s="47"/>
      <c r="MA112" s="47"/>
      <c r="MB112" s="47"/>
      <c r="MC112" s="47"/>
    </row>
    <row r="113" spans="1:341" ht="30" x14ac:dyDescent="0.25">
      <c r="A113" s="57" t="s">
        <v>89</v>
      </c>
      <c r="B113" s="58" t="s">
        <v>410</v>
      </c>
      <c r="C113" s="59" t="s">
        <v>411</v>
      </c>
      <c r="D113" s="60">
        <v>7182452305</v>
      </c>
      <c r="E113" s="103" t="s">
        <v>685</v>
      </c>
      <c r="F113" s="68" t="s">
        <v>19</v>
      </c>
      <c r="G113" s="68"/>
      <c r="H113" s="68"/>
      <c r="I113" s="68" t="s">
        <v>19</v>
      </c>
      <c r="J113" s="68" t="s">
        <v>19</v>
      </c>
      <c r="K113" s="68"/>
      <c r="L113" s="68"/>
      <c r="M113" s="68"/>
      <c r="N113" s="68"/>
      <c r="O113" s="68"/>
      <c r="P113" s="68"/>
      <c r="Q113" s="68"/>
      <c r="R113" s="70" t="s">
        <v>19</v>
      </c>
    </row>
    <row r="114" spans="1:341" s="61" customFormat="1" x14ac:dyDescent="0.25">
      <c r="A114" s="57" t="s">
        <v>90</v>
      </c>
      <c r="B114" s="58" t="s">
        <v>412</v>
      </c>
      <c r="C114" s="59" t="s">
        <v>413</v>
      </c>
      <c r="D114" s="60" t="s">
        <v>414</v>
      </c>
      <c r="E114" s="103" t="s">
        <v>685</v>
      </c>
      <c r="F114" s="68"/>
      <c r="G114" s="68" t="s">
        <v>21</v>
      </c>
      <c r="H114" s="68"/>
      <c r="I114" s="68"/>
      <c r="J114" s="68"/>
      <c r="K114" s="68"/>
      <c r="L114" s="68"/>
      <c r="M114" s="68" t="s">
        <v>21</v>
      </c>
      <c r="N114" s="68" t="s">
        <v>21</v>
      </c>
      <c r="O114" s="68" t="s">
        <v>21</v>
      </c>
      <c r="P114" s="68" t="s">
        <v>21</v>
      </c>
      <c r="Q114" s="68"/>
      <c r="R114" s="70"/>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c r="IR114" s="47"/>
      <c r="IS114" s="47"/>
      <c r="IT114" s="47"/>
      <c r="IU114" s="47"/>
      <c r="IV114" s="47"/>
      <c r="IW114" s="47"/>
      <c r="IX114" s="47"/>
      <c r="IY114" s="47"/>
      <c r="IZ114" s="47"/>
      <c r="JA114" s="47"/>
      <c r="JB114" s="47"/>
      <c r="JC114" s="47"/>
      <c r="JD114" s="47"/>
      <c r="JE114" s="47"/>
      <c r="JF114" s="47"/>
      <c r="JG114" s="47"/>
      <c r="JH114" s="47"/>
      <c r="JI114" s="47"/>
      <c r="JJ114" s="47"/>
      <c r="JK114" s="47"/>
      <c r="JL114" s="47"/>
      <c r="JM114" s="47"/>
      <c r="JN114" s="47"/>
      <c r="JO114" s="47"/>
      <c r="JP114" s="47"/>
      <c r="JQ114" s="47"/>
      <c r="JR114" s="47"/>
      <c r="JS114" s="47"/>
      <c r="JT114" s="47"/>
      <c r="JU114" s="47"/>
      <c r="JV114" s="47"/>
      <c r="JW114" s="47"/>
      <c r="JX114" s="47"/>
      <c r="JY114" s="47"/>
      <c r="JZ114" s="47"/>
      <c r="KA114" s="47"/>
      <c r="KB114" s="47"/>
      <c r="KC114" s="47"/>
      <c r="KD114" s="47"/>
      <c r="KE114" s="47"/>
      <c r="KF114" s="47"/>
      <c r="KG114" s="47"/>
      <c r="KH114" s="47"/>
      <c r="KI114" s="47"/>
      <c r="KJ114" s="47"/>
      <c r="KK114" s="47"/>
      <c r="KL114" s="47"/>
      <c r="KM114" s="47"/>
      <c r="KN114" s="47"/>
      <c r="KO114" s="47"/>
      <c r="KP114" s="47"/>
      <c r="KQ114" s="47"/>
      <c r="KR114" s="47"/>
      <c r="KS114" s="47"/>
      <c r="KT114" s="47"/>
      <c r="KU114" s="47"/>
      <c r="KV114" s="47"/>
      <c r="KW114" s="47"/>
      <c r="KX114" s="47"/>
      <c r="KY114" s="47"/>
      <c r="KZ114" s="47"/>
      <c r="LA114" s="47"/>
      <c r="LB114" s="47"/>
      <c r="LC114" s="47"/>
      <c r="LD114" s="47"/>
      <c r="LE114" s="47"/>
      <c r="LF114" s="47"/>
      <c r="LG114" s="47"/>
      <c r="LH114" s="47"/>
      <c r="LI114" s="47"/>
      <c r="LJ114" s="47"/>
      <c r="LK114" s="47"/>
      <c r="LL114" s="47"/>
      <c r="LM114" s="47"/>
      <c r="LN114" s="47"/>
      <c r="LO114" s="47"/>
      <c r="LP114" s="47"/>
      <c r="LQ114" s="47"/>
      <c r="LR114" s="47"/>
      <c r="LS114" s="47"/>
      <c r="LT114" s="47"/>
      <c r="LU114" s="47"/>
      <c r="LV114" s="47"/>
      <c r="LW114" s="47"/>
      <c r="LX114" s="47"/>
      <c r="LY114" s="47"/>
      <c r="LZ114" s="47"/>
      <c r="MA114" s="47"/>
      <c r="MB114" s="47"/>
      <c r="MC114" s="47"/>
    </row>
    <row r="115" spans="1:341" s="61" customFormat="1" x14ac:dyDescent="0.25">
      <c r="A115" s="57" t="s">
        <v>209</v>
      </c>
      <c r="B115" s="58" t="s">
        <v>583</v>
      </c>
      <c r="C115" s="59" t="s">
        <v>585</v>
      </c>
      <c r="D115" s="60" t="s">
        <v>584</v>
      </c>
      <c r="E115" s="103" t="s">
        <v>685</v>
      </c>
      <c r="F115" s="68" t="s">
        <v>19</v>
      </c>
      <c r="G115" s="68" t="s">
        <v>19</v>
      </c>
      <c r="H115" s="68" t="s">
        <v>19</v>
      </c>
      <c r="I115" s="68" t="s">
        <v>19</v>
      </c>
      <c r="J115" s="68"/>
      <c r="K115" s="68"/>
      <c r="L115" s="68"/>
      <c r="M115" s="68" t="s">
        <v>19</v>
      </c>
      <c r="N115" s="68"/>
      <c r="O115" s="68"/>
      <c r="P115" s="68" t="s">
        <v>21</v>
      </c>
      <c r="Q115" s="68" t="s">
        <v>19</v>
      </c>
      <c r="R115" s="70" t="s">
        <v>19</v>
      </c>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47"/>
      <c r="ES115" s="47"/>
      <c r="ET115" s="47"/>
      <c r="EU115" s="47"/>
      <c r="EV115" s="47"/>
      <c r="EW115" s="47"/>
      <c r="EX115" s="47"/>
      <c r="EY115" s="47"/>
      <c r="EZ115" s="47"/>
      <c r="FA115" s="47"/>
      <c r="FB115" s="47"/>
      <c r="FC115" s="47"/>
      <c r="FD115" s="47"/>
      <c r="FE115" s="47"/>
      <c r="FF115" s="47"/>
      <c r="FG115" s="47"/>
      <c r="FH115" s="47"/>
      <c r="FI115" s="47"/>
      <c r="FJ115" s="47"/>
      <c r="FK115" s="47"/>
      <c r="FL115" s="47"/>
      <c r="FM115" s="47"/>
      <c r="FN115" s="47"/>
      <c r="FO115" s="47"/>
      <c r="FP115" s="47"/>
      <c r="FQ115" s="47"/>
      <c r="FR115" s="47"/>
      <c r="FS115" s="47"/>
      <c r="FT115" s="47"/>
      <c r="FU115" s="47"/>
      <c r="FV115" s="47"/>
      <c r="FW115" s="47"/>
      <c r="FX115" s="47"/>
      <c r="FY115" s="47"/>
      <c r="FZ115" s="47"/>
      <c r="GA115" s="47"/>
      <c r="GB115" s="47"/>
      <c r="GC115" s="47"/>
      <c r="GD115" s="47"/>
      <c r="GE115" s="47"/>
      <c r="GF115" s="47"/>
      <c r="GG115" s="47"/>
      <c r="GH115" s="47"/>
      <c r="GI115" s="47"/>
      <c r="GJ115" s="47"/>
      <c r="GK115" s="47"/>
      <c r="GL115" s="47"/>
      <c r="GM115" s="47"/>
      <c r="GN115" s="47"/>
      <c r="GO115" s="47"/>
      <c r="GP115" s="47"/>
      <c r="GQ115" s="47"/>
      <c r="GR115" s="47"/>
      <c r="GS115" s="47"/>
      <c r="GT115" s="47"/>
      <c r="GU115" s="47"/>
      <c r="GV115" s="47"/>
      <c r="GW115" s="47"/>
      <c r="GX115" s="47"/>
      <c r="GY115" s="47"/>
      <c r="GZ115" s="47"/>
      <c r="HA115" s="47"/>
      <c r="HB115" s="47"/>
      <c r="HC115" s="47"/>
      <c r="HD115" s="47"/>
      <c r="HE115" s="47"/>
      <c r="HF115" s="47"/>
      <c r="HG115" s="47"/>
      <c r="HH115" s="47"/>
      <c r="HI115" s="47"/>
      <c r="HJ115" s="47"/>
      <c r="HK115" s="47"/>
      <c r="HL115" s="47"/>
      <c r="HM115" s="47"/>
      <c r="HN115" s="47"/>
      <c r="HO115" s="47"/>
      <c r="HP115" s="47"/>
      <c r="HQ115" s="47"/>
      <c r="HR115" s="47"/>
      <c r="HS115" s="47"/>
      <c r="HT115" s="47"/>
      <c r="HU115" s="47"/>
      <c r="HV115" s="47"/>
      <c r="HW115" s="47"/>
      <c r="HX115" s="47"/>
      <c r="HY115" s="47"/>
      <c r="HZ115" s="47"/>
      <c r="IA115" s="47"/>
      <c r="IB115" s="47"/>
      <c r="IC115" s="47"/>
      <c r="ID115" s="47"/>
      <c r="IE115" s="47"/>
      <c r="IF115" s="47"/>
      <c r="IG115" s="47"/>
      <c r="IH115" s="47"/>
      <c r="II115" s="47"/>
      <c r="IJ115" s="47"/>
      <c r="IK115" s="47"/>
      <c r="IL115" s="47"/>
      <c r="IM115" s="47"/>
      <c r="IN115" s="47"/>
      <c r="IO115" s="47"/>
      <c r="IP115" s="47"/>
      <c r="IQ115" s="47"/>
      <c r="IR115" s="47"/>
      <c r="IS115" s="47"/>
      <c r="IT115" s="47"/>
      <c r="IU115" s="47"/>
      <c r="IV115" s="47"/>
      <c r="IW115" s="47"/>
      <c r="IX115" s="47"/>
      <c r="IY115" s="47"/>
      <c r="IZ115" s="47"/>
      <c r="JA115" s="47"/>
      <c r="JB115" s="47"/>
      <c r="JC115" s="47"/>
      <c r="JD115" s="47"/>
      <c r="JE115" s="47"/>
      <c r="JF115" s="47"/>
      <c r="JG115" s="47"/>
      <c r="JH115" s="47"/>
      <c r="JI115" s="47"/>
      <c r="JJ115" s="47"/>
      <c r="JK115" s="47"/>
      <c r="JL115" s="47"/>
      <c r="JM115" s="47"/>
      <c r="JN115" s="47"/>
      <c r="JO115" s="47"/>
      <c r="JP115" s="47"/>
      <c r="JQ115" s="47"/>
      <c r="JR115" s="47"/>
      <c r="JS115" s="47"/>
      <c r="JT115" s="47"/>
      <c r="JU115" s="47"/>
      <c r="JV115" s="47"/>
      <c r="JW115" s="47"/>
      <c r="JX115" s="47"/>
      <c r="JY115" s="47"/>
      <c r="JZ115" s="47"/>
      <c r="KA115" s="47"/>
      <c r="KB115" s="47"/>
      <c r="KC115" s="47"/>
      <c r="KD115" s="47"/>
      <c r="KE115" s="47"/>
      <c r="KF115" s="47"/>
      <c r="KG115" s="47"/>
      <c r="KH115" s="47"/>
      <c r="KI115" s="47"/>
      <c r="KJ115" s="47"/>
      <c r="KK115" s="47"/>
      <c r="KL115" s="47"/>
      <c r="KM115" s="47"/>
      <c r="KN115" s="47"/>
      <c r="KO115" s="47"/>
      <c r="KP115" s="47"/>
      <c r="KQ115" s="47"/>
      <c r="KR115" s="47"/>
      <c r="KS115" s="47"/>
      <c r="KT115" s="47"/>
      <c r="KU115" s="47"/>
      <c r="KV115" s="47"/>
      <c r="KW115" s="47"/>
      <c r="KX115" s="47"/>
      <c r="KY115" s="47"/>
      <c r="KZ115" s="47"/>
      <c r="LA115" s="47"/>
      <c r="LB115" s="47"/>
      <c r="LC115" s="47"/>
      <c r="LD115" s="47"/>
      <c r="LE115" s="47"/>
      <c r="LF115" s="47"/>
      <c r="LG115" s="47"/>
      <c r="LH115" s="47"/>
      <c r="LI115" s="47"/>
      <c r="LJ115" s="47"/>
      <c r="LK115" s="47"/>
      <c r="LL115" s="47"/>
      <c r="LM115" s="47"/>
      <c r="LN115" s="47"/>
      <c r="LO115" s="47"/>
      <c r="LP115" s="47"/>
      <c r="LQ115" s="47"/>
      <c r="LR115" s="47"/>
      <c r="LS115" s="47"/>
      <c r="LT115" s="47"/>
      <c r="LU115" s="47"/>
      <c r="LV115" s="47"/>
      <c r="LW115" s="47"/>
      <c r="LX115" s="47"/>
      <c r="LY115" s="47"/>
      <c r="LZ115" s="47"/>
      <c r="MA115" s="47"/>
      <c r="MB115" s="47"/>
      <c r="MC115" s="47"/>
    </row>
    <row r="116" spans="1:341" x14ac:dyDescent="0.25">
      <c r="A116" s="57" t="s">
        <v>91</v>
      </c>
      <c r="B116" s="58" t="s">
        <v>415</v>
      </c>
      <c r="C116" s="59" t="s">
        <v>416</v>
      </c>
      <c r="D116" s="60" t="s">
        <v>417</v>
      </c>
      <c r="E116" s="103" t="s">
        <v>685</v>
      </c>
      <c r="F116" s="68" t="s">
        <v>19</v>
      </c>
      <c r="G116" s="68" t="s">
        <v>19</v>
      </c>
      <c r="H116" s="68" t="s">
        <v>19</v>
      </c>
      <c r="I116" s="68" t="s">
        <v>19</v>
      </c>
      <c r="J116" s="68" t="s">
        <v>19</v>
      </c>
      <c r="K116" s="68" t="s">
        <v>19</v>
      </c>
      <c r="L116" s="68" t="s">
        <v>19</v>
      </c>
      <c r="M116" s="68" t="s">
        <v>19</v>
      </c>
      <c r="N116" s="68" t="s">
        <v>19</v>
      </c>
      <c r="O116" s="68" t="s">
        <v>19</v>
      </c>
      <c r="P116" s="68" t="s">
        <v>19</v>
      </c>
      <c r="Q116" s="68" t="s">
        <v>19</v>
      </c>
      <c r="R116" s="70" t="s">
        <v>19</v>
      </c>
    </row>
    <row r="117" spans="1:341" s="61" customFormat="1" x14ac:dyDescent="0.25">
      <c r="A117" s="57" t="s">
        <v>92</v>
      </c>
      <c r="B117" s="58" t="s">
        <v>418</v>
      </c>
      <c r="C117" s="59" t="s">
        <v>419</v>
      </c>
      <c r="D117" s="60" t="s">
        <v>420</v>
      </c>
      <c r="E117" s="103" t="s">
        <v>685</v>
      </c>
      <c r="F117" s="68"/>
      <c r="G117" s="68" t="s">
        <v>19</v>
      </c>
      <c r="H117" s="68" t="s">
        <v>19</v>
      </c>
      <c r="I117" s="68" t="s">
        <v>19</v>
      </c>
      <c r="J117" s="68"/>
      <c r="K117" s="68"/>
      <c r="L117" s="68"/>
      <c r="M117" s="68"/>
      <c r="N117" s="68"/>
      <c r="O117" s="68"/>
      <c r="P117" s="68"/>
      <c r="Q117" s="68"/>
      <c r="R117" s="70"/>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47"/>
      <c r="ES117" s="47"/>
      <c r="ET117" s="47"/>
      <c r="EU117" s="47"/>
      <c r="EV117" s="47"/>
      <c r="EW117" s="47"/>
      <c r="EX117" s="47"/>
      <c r="EY117" s="47"/>
      <c r="EZ117" s="47"/>
      <c r="FA117" s="47"/>
      <c r="FB117" s="47"/>
      <c r="FC117" s="47"/>
      <c r="FD117" s="47"/>
      <c r="FE117" s="47"/>
      <c r="FF117" s="47"/>
      <c r="FG117" s="47"/>
      <c r="FH117" s="47"/>
      <c r="FI117" s="47"/>
      <c r="FJ117" s="47"/>
      <c r="FK117" s="47"/>
      <c r="FL117" s="47"/>
      <c r="FM117" s="47"/>
      <c r="FN117" s="47"/>
      <c r="FO117" s="47"/>
      <c r="FP117" s="47"/>
      <c r="FQ117" s="47"/>
      <c r="FR117" s="47"/>
      <c r="FS117" s="47"/>
      <c r="FT117" s="47"/>
      <c r="FU117" s="47"/>
      <c r="FV117" s="47"/>
      <c r="FW117" s="47"/>
      <c r="FX117" s="47"/>
      <c r="FY117" s="47"/>
      <c r="FZ117" s="47"/>
      <c r="GA117" s="47"/>
      <c r="GB117" s="47"/>
      <c r="GC117" s="47"/>
      <c r="GD117" s="47"/>
      <c r="GE117" s="47"/>
      <c r="GF117" s="47"/>
      <c r="GG117" s="47"/>
      <c r="GH117" s="47"/>
      <c r="GI117" s="47"/>
      <c r="GJ117" s="47"/>
      <c r="GK117" s="47"/>
      <c r="GL117" s="47"/>
      <c r="GM117" s="47"/>
      <c r="GN117" s="47"/>
      <c r="GO117" s="47"/>
      <c r="GP117" s="47"/>
      <c r="GQ117" s="47"/>
      <c r="GR117" s="47"/>
      <c r="GS117" s="47"/>
      <c r="GT117" s="47"/>
      <c r="GU117" s="47"/>
      <c r="GV117" s="47"/>
      <c r="GW117" s="47"/>
      <c r="GX117" s="47"/>
      <c r="GY117" s="47"/>
      <c r="GZ117" s="47"/>
      <c r="HA117" s="47"/>
      <c r="HB117" s="47"/>
      <c r="HC117" s="47"/>
      <c r="HD117" s="47"/>
      <c r="HE117" s="47"/>
      <c r="HF117" s="47"/>
      <c r="HG117" s="47"/>
      <c r="HH117" s="47"/>
      <c r="HI117" s="47"/>
      <c r="HJ117" s="47"/>
      <c r="HK117" s="47"/>
      <c r="HL117" s="47"/>
      <c r="HM117" s="47"/>
      <c r="HN117" s="47"/>
      <c r="HO117" s="47"/>
      <c r="HP117" s="47"/>
      <c r="HQ117" s="47"/>
      <c r="HR117" s="47"/>
      <c r="HS117" s="47"/>
      <c r="HT117" s="47"/>
      <c r="HU117" s="47"/>
      <c r="HV117" s="47"/>
      <c r="HW117" s="47"/>
      <c r="HX117" s="47"/>
      <c r="HY117" s="47"/>
      <c r="HZ117" s="47"/>
      <c r="IA117" s="47"/>
      <c r="IB117" s="47"/>
      <c r="IC117" s="47"/>
      <c r="ID117" s="47"/>
      <c r="IE117" s="47"/>
      <c r="IF117" s="47"/>
      <c r="IG117" s="47"/>
      <c r="IH117" s="47"/>
      <c r="II117" s="47"/>
      <c r="IJ117" s="47"/>
      <c r="IK117" s="47"/>
      <c r="IL117" s="47"/>
      <c r="IM117" s="47"/>
      <c r="IN117" s="47"/>
      <c r="IO117" s="47"/>
      <c r="IP117" s="47"/>
      <c r="IQ117" s="47"/>
      <c r="IR117" s="47"/>
      <c r="IS117" s="47"/>
      <c r="IT117" s="47"/>
      <c r="IU117" s="47"/>
      <c r="IV117" s="47"/>
      <c r="IW117" s="47"/>
      <c r="IX117" s="47"/>
      <c r="IY117" s="47"/>
      <c r="IZ117" s="47"/>
      <c r="JA117" s="47"/>
      <c r="JB117" s="47"/>
      <c r="JC117" s="47"/>
      <c r="JD117" s="47"/>
      <c r="JE117" s="47"/>
      <c r="JF117" s="47"/>
      <c r="JG117" s="47"/>
      <c r="JH117" s="47"/>
      <c r="JI117" s="47"/>
      <c r="JJ117" s="47"/>
      <c r="JK117" s="47"/>
      <c r="JL117" s="47"/>
      <c r="JM117" s="47"/>
      <c r="JN117" s="47"/>
      <c r="JO117" s="47"/>
      <c r="JP117" s="47"/>
      <c r="JQ117" s="47"/>
      <c r="JR117" s="47"/>
      <c r="JS117" s="47"/>
      <c r="JT117" s="47"/>
      <c r="JU117" s="47"/>
      <c r="JV117" s="47"/>
      <c r="JW117" s="47"/>
      <c r="JX117" s="47"/>
      <c r="JY117" s="47"/>
      <c r="JZ117" s="47"/>
      <c r="KA117" s="47"/>
      <c r="KB117" s="47"/>
      <c r="KC117" s="47"/>
      <c r="KD117" s="47"/>
      <c r="KE117" s="47"/>
      <c r="KF117" s="47"/>
      <c r="KG117" s="47"/>
      <c r="KH117" s="47"/>
      <c r="KI117" s="47"/>
      <c r="KJ117" s="47"/>
      <c r="KK117" s="47"/>
      <c r="KL117" s="47"/>
      <c r="KM117" s="47"/>
      <c r="KN117" s="47"/>
      <c r="KO117" s="47"/>
      <c r="KP117" s="47"/>
      <c r="KQ117" s="47"/>
      <c r="KR117" s="47"/>
      <c r="KS117" s="47"/>
      <c r="KT117" s="47"/>
      <c r="KU117" s="47"/>
      <c r="KV117" s="47"/>
      <c r="KW117" s="47"/>
      <c r="KX117" s="47"/>
      <c r="KY117" s="47"/>
      <c r="KZ117" s="47"/>
      <c r="LA117" s="47"/>
      <c r="LB117" s="47"/>
      <c r="LC117" s="47"/>
      <c r="LD117" s="47"/>
      <c r="LE117" s="47"/>
      <c r="LF117" s="47"/>
      <c r="LG117" s="47"/>
      <c r="LH117" s="47"/>
      <c r="LI117" s="47"/>
      <c r="LJ117" s="47"/>
      <c r="LK117" s="47"/>
      <c r="LL117" s="47"/>
      <c r="LM117" s="47"/>
      <c r="LN117" s="47"/>
      <c r="LO117" s="47"/>
      <c r="LP117" s="47"/>
      <c r="LQ117" s="47"/>
      <c r="LR117" s="47"/>
      <c r="LS117" s="47"/>
      <c r="LT117" s="47"/>
      <c r="LU117" s="47"/>
      <c r="LV117" s="47"/>
      <c r="LW117" s="47"/>
      <c r="LX117" s="47"/>
      <c r="LY117" s="47"/>
      <c r="LZ117" s="47"/>
      <c r="MA117" s="47"/>
      <c r="MB117" s="47"/>
      <c r="MC117" s="47"/>
    </row>
    <row r="118" spans="1:341" x14ac:dyDescent="0.25">
      <c r="A118" s="57" t="s">
        <v>212</v>
      </c>
      <c r="B118" s="58" t="s">
        <v>539</v>
      </c>
      <c r="C118" s="59" t="s">
        <v>540</v>
      </c>
      <c r="D118" s="60" t="s">
        <v>541</v>
      </c>
      <c r="E118" s="103" t="s">
        <v>685</v>
      </c>
      <c r="F118" s="68" t="s">
        <v>19</v>
      </c>
      <c r="G118" s="68" t="s">
        <v>19</v>
      </c>
      <c r="H118" s="68" t="s">
        <v>19</v>
      </c>
      <c r="I118" s="68" t="s">
        <v>19</v>
      </c>
      <c r="J118" s="68"/>
      <c r="K118" s="68"/>
      <c r="L118" s="68"/>
      <c r="M118" s="68"/>
      <c r="N118" s="68"/>
      <c r="O118" s="68"/>
      <c r="P118" s="68"/>
      <c r="Q118" s="68"/>
      <c r="R118" s="70"/>
    </row>
    <row r="119" spans="1:341" ht="43.5" x14ac:dyDescent="0.25">
      <c r="A119" s="57" t="s">
        <v>213</v>
      </c>
      <c r="B119" s="58" t="s">
        <v>214</v>
      </c>
      <c r="C119" s="59" t="s">
        <v>651</v>
      </c>
      <c r="D119" s="60">
        <v>7182226660</v>
      </c>
      <c r="E119" s="103" t="s">
        <v>685</v>
      </c>
      <c r="F119" s="68"/>
      <c r="G119" s="68" t="s">
        <v>21</v>
      </c>
      <c r="H119" s="68" t="s">
        <v>21</v>
      </c>
      <c r="I119" s="68"/>
      <c r="J119" s="68"/>
      <c r="K119" s="68"/>
      <c r="L119" s="68"/>
      <c r="M119" s="68" t="s">
        <v>21</v>
      </c>
      <c r="N119" s="68"/>
      <c r="O119" s="68"/>
      <c r="P119" s="68"/>
      <c r="Q119" s="68" t="s">
        <v>21</v>
      </c>
      <c r="R119" s="70" t="s">
        <v>21</v>
      </c>
    </row>
    <row r="120" spans="1:341" s="61" customFormat="1" x14ac:dyDescent="0.25">
      <c r="A120" s="57" t="s">
        <v>215</v>
      </c>
      <c r="B120" s="58" t="s">
        <v>643</v>
      </c>
      <c r="C120" s="59" t="s">
        <v>644</v>
      </c>
      <c r="D120" s="60">
        <v>7188634100</v>
      </c>
      <c r="E120" s="103" t="s">
        <v>685</v>
      </c>
      <c r="F120" s="68"/>
      <c r="G120" s="68" t="s">
        <v>19</v>
      </c>
      <c r="H120" s="68" t="s">
        <v>19</v>
      </c>
      <c r="I120" s="68"/>
      <c r="J120" s="68"/>
      <c r="K120" s="68" t="s">
        <v>21</v>
      </c>
      <c r="L120" s="68"/>
      <c r="M120" s="68"/>
      <c r="N120" s="68"/>
      <c r="O120" s="68"/>
      <c r="P120" s="68"/>
      <c r="Q120" s="68"/>
      <c r="R120" s="70"/>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c r="IR120" s="47"/>
      <c r="IS120" s="47"/>
      <c r="IT120" s="47"/>
      <c r="IU120" s="47"/>
      <c r="IV120" s="47"/>
      <c r="IW120" s="47"/>
      <c r="IX120" s="47"/>
      <c r="IY120" s="47"/>
      <c r="IZ120" s="47"/>
      <c r="JA120" s="47"/>
      <c r="JB120" s="47"/>
      <c r="JC120" s="47"/>
      <c r="JD120" s="47"/>
      <c r="JE120" s="47"/>
      <c r="JF120" s="47"/>
      <c r="JG120" s="47"/>
      <c r="JH120" s="47"/>
      <c r="JI120" s="47"/>
      <c r="JJ120" s="47"/>
      <c r="JK120" s="47"/>
      <c r="JL120" s="47"/>
      <c r="JM120" s="47"/>
      <c r="JN120" s="47"/>
      <c r="JO120" s="47"/>
      <c r="JP120" s="47"/>
      <c r="JQ120" s="47"/>
      <c r="JR120" s="47"/>
      <c r="JS120" s="47"/>
      <c r="JT120" s="47"/>
      <c r="JU120" s="47"/>
      <c r="JV120" s="47"/>
      <c r="JW120" s="47"/>
      <c r="JX120" s="47"/>
      <c r="JY120" s="47"/>
      <c r="JZ120" s="47"/>
      <c r="KA120" s="47"/>
      <c r="KB120" s="47"/>
      <c r="KC120" s="47"/>
      <c r="KD120" s="47"/>
      <c r="KE120" s="47"/>
      <c r="KF120" s="47"/>
      <c r="KG120" s="47"/>
      <c r="KH120" s="47"/>
      <c r="KI120" s="47"/>
      <c r="KJ120" s="47"/>
      <c r="KK120" s="47"/>
      <c r="KL120" s="47"/>
      <c r="KM120" s="47"/>
      <c r="KN120" s="47"/>
      <c r="KO120" s="47"/>
      <c r="KP120" s="47"/>
      <c r="KQ120" s="47"/>
      <c r="KR120" s="47"/>
      <c r="KS120" s="47"/>
      <c r="KT120" s="47"/>
      <c r="KU120" s="47"/>
      <c r="KV120" s="47"/>
      <c r="KW120" s="47"/>
      <c r="KX120" s="47"/>
      <c r="KY120" s="47"/>
      <c r="KZ120" s="47"/>
      <c r="LA120" s="47"/>
      <c r="LB120" s="47"/>
      <c r="LC120" s="47"/>
      <c r="LD120" s="47"/>
      <c r="LE120" s="47"/>
      <c r="LF120" s="47"/>
      <c r="LG120" s="47"/>
      <c r="LH120" s="47"/>
      <c r="LI120" s="47"/>
      <c r="LJ120" s="47"/>
      <c r="LK120" s="47"/>
      <c r="LL120" s="47"/>
      <c r="LM120" s="47"/>
      <c r="LN120" s="47"/>
      <c r="LO120" s="47"/>
      <c r="LP120" s="47"/>
      <c r="LQ120" s="47"/>
      <c r="LR120" s="47"/>
      <c r="LS120" s="47"/>
      <c r="LT120" s="47"/>
      <c r="LU120" s="47"/>
      <c r="LV120" s="47"/>
      <c r="LW120" s="47"/>
      <c r="LX120" s="47"/>
      <c r="LY120" s="47"/>
      <c r="LZ120" s="47"/>
      <c r="MA120" s="47"/>
      <c r="MB120" s="47"/>
      <c r="MC120" s="47"/>
    </row>
    <row r="121" spans="1:341" s="61" customFormat="1" x14ac:dyDescent="0.25">
      <c r="A121" s="57" t="s">
        <v>93</v>
      </c>
      <c r="B121" s="58" t="s">
        <v>421</v>
      </c>
      <c r="C121" s="59" t="s">
        <v>422</v>
      </c>
      <c r="D121" s="60" t="s">
        <v>423</v>
      </c>
      <c r="E121" s="103" t="s">
        <v>685</v>
      </c>
      <c r="F121" s="68" t="s">
        <v>19</v>
      </c>
      <c r="G121" s="68" t="s">
        <v>19</v>
      </c>
      <c r="H121" s="68" t="s">
        <v>19</v>
      </c>
      <c r="I121" s="68" t="s">
        <v>19</v>
      </c>
      <c r="J121" s="68" t="s">
        <v>19</v>
      </c>
      <c r="K121" s="68" t="s">
        <v>19</v>
      </c>
      <c r="L121" s="68"/>
      <c r="M121" s="68" t="s">
        <v>19</v>
      </c>
      <c r="N121" s="68"/>
      <c r="O121" s="68" t="s">
        <v>19</v>
      </c>
      <c r="P121" s="68" t="s">
        <v>19</v>
      </c>
      <c r="Q121" s="68" t="s">
        <v>19</v>
      </c>
      <c r="R121" s="70" t="s">
        <v>19</v>
      </c>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47"/>
      <c r="ES121" s="47"/>
      <c r="ET121" s="47"/>
      <c r="EU121" s="47"/>
      <c r="EV121" s="47"/>
      <c r="EW121" s="47"/>
      <c r="EX121" s="47"/>
      <c r="EY121" s="47"/>
      <c r="EZ121" s="47"/>
      <c r="FA121" s="47"/>
      <c r="FB121" s="47"/>
      <c r="FC121" s="47"/>
      <c r="FD121" s="47"/>
      <c r="FE121" s="47"/>
      <c r="FF121" s="47"/>
      <c r="FG121" s="47"/>
      <c r="FH121" s="47"/>
      <c r="FI121" s="47"/>
      <c r="FJ121" s="47"/>
      <c r="FK121" s="47"/>
      <c r="FL121" s="47"/>
      <c r="FM121" s="47"/>
      <c r="FN121" s="47"/>
      <c r="FO121" s="47"/>
      <c r="FP121" s="47"/>
      <c r="FQ121" s="47"/>
      <c r="FR121" s="47"/>
      <c r="FS121" s="47"/>
      <c r="FT121" s="47"/>
      <c r="FU121" s="47"/>
      <c r="FV121" s="47"/>
      <c r="FW121" s="47"/>
      <c r="FX121" s="47"/>
      <c r="FY121" s="47"/>
      <c r="FZ121" s="47"/>
      <c r="GA121" s="47"/>
      <c r="GB121" s="47"/>
      <c r="GC121" s="47"/>
      <c r="GD121" s="47"/>
      <c r="GE121" s="47"/>
      <c r="GF121" s="47"/>
      <c r="GG121" s="47"/>
      <c r="GH121" s="47"/>
      <c r="GI121" s="47"/>
      <c r="GJ121" s="47"/>
      <c r="GK121" s="47"/>
      <c r="GL121" s="47"/>
      <c r="GM121" s="47"/>
      <c r="GN121" s="47"/>
      <c r="GO121" s="47"/>
      <c r="GP121" s="47"/>
      <c r="GQ121" s="47"/>
      <c r="GR121" s="47"/>
      <c r="GS121" s="47"/>
      <c r="GT121" s="47"/>
      <c r="GU121" s="47"/>
      <c r="GV121" s="47"/>
      <c r="GW121" s="47"/>
      <c r="GX121" s="47"/>
      <c r="GY121" s="47"/>
      <c r="GZ121" s="47"/>
      <c r="HA121" s="47"/>
      <c r="HB121" s="47"/>
      <c r="HC121" s="47"/>
      <c r="HD121" s="47"/>
      <c r="HE121" s="47"/>
      <c r="HF121" s="47"/>
      <c r="HG121" s="47"/>
      <c r="HH121" s="47"/>
      <c r="HI121" s="47"/>
      <c r="HJ121" s="47"/>
      <c r="HK121" s="47"/>
      <c r="HL121" s="47"/>
      <c r="HM121" s="47"/>
      <c r="HN121" s="47"/>
      <c r="HO121" s="47"/>
      <c r="HP121" s="47"/>
      <c r="HQ121" s="47"/>
      <c r="HR121" s="47"/>
      <c r="HS121" s="47"/>
      <c r="HT121" s="47"/>
      <c r="HU121" s="47"/>
      <c r="HV121" s="47"/>
      <c r="HW121" s="47"/>
      <c r="HX121" s="47"/>
      <c r="HY121" s="47"/>
      <c r="HZ121" s="47"/>
      <c r="IA121" s="47"/>
      <c r="IB121" s="47"/>
      <c r="IC121" s="47"/>
      <c r="ID121" s="47"/>
      <c r="IE121" s="47"/>
      <c r="IF121" s="47"/>
      <c r="IG121" s="47"/>
      <c r="IH121" s="47"/>
      <c r="II121" s="47"/>
      <c r="IJ121" s="47"/>
      <c r="IK121" s="47"/>
      <c r="IL121" s="47"/>
      <c r="IM121" s="47"/>
      <c r="IN121" s="47"/>
      <c r="IO121" s="47"/>
      <c r="IP121" s="47"/>
      <c r="IQ121" s="47"/>
      <c r="IR121" s="47"/>
      <c r="IS121" s="47"/>
      <c r="IT121" s="47"/>
      <c r="IU121" s="47"/>
      <c r="IV121" s="47"/>
      <c r="IW121" s="47"/>
      <c r="IX121" s="47"/>
      <c r="IY121" s="47"/>
      <c r="IZ121" s="47"/>
      <c r="JA121" s="47"/>
      <c r="JB121" s="47"/>
      <c r="JC121" s="47"/>
      <c r="JD121" s="47"/>
      <c r="JE121" s="47"/>
      <c r="JF121" s="47"/>
      <c r="JG121" s="47"/>
      <c r="JH121" s="47"/>
      <c r="JI121" s="47"/>
      <c r="JJ121" s="47"/>
      <c r="JK121" s="47"/>
      <c r="JL121" s="47"/>
      <c r="JM121" s="47"/>
      <c r="JN121" s="47"/>
      <c r="JO121" s="47"/>
      <c r="JP121" s="47"/>
      <c r="JQ121" s="47"/>
      <c r="JR121" s="47"/>
      <c r="JS121" s="47"/>
      <c r="JT121" s="47"/>
      <c r="JU121" s="47"/>
      <c r="JV121" s="47"/>
      <c r="JW121" s="47"/>
      <c r="JX121" s="47"/>
      <c r="JY121" s="47"/>
      <c r="JZ121" s="47"/>
      <c r="KA121" s="47"/>
      <c r="KB121" s="47"/>
      <c r="KC121" s="47"/>
      <c r="KD121" s="47"/>
      <c r="KE121" s="47"/>
      <c r="KF121" s="47"/>
      <c r="KG121" s="47"/>
      <c r="KH121" s="47"/>
      <c r="KI121" s="47"/>
      <c r="KJ121" s="47"/>
      <c r="KK121" s="47"/>
      <c r="KL121" s="47"/>
      <c r="KM121" s="47"/>
      <c r="KN121" s="47"/>
      <c r="KO121" s="47"/>
      <c r="KP121" s="47"/>
      <c r="KQ121" s="47"/>
      <c r="KR121" s="47"/>
      <c r="KS121" s="47"/>
      <c r="KT121" s="47"/>
      <c r="KU121" s="47"/>
      <c r="KV121" s="47"/>
      <c r="KW121" s="47"/>
      <c r="KX121" s="47"/>
      <c r="KY121" s="47"/>
      <c r="KZ121" s="47"/>
      <c r="LA121" s="47"/>
      <c r="LB121" s="47"/>
      <c r="LC121" s="47"/>
      <c r="LD121" s="47"/>
      <c r="LE121" s="47"/>
      <c r="LF121" s="47"/>
      <c r="LG121" s="47"/>
      <c r="LH121" s="47"/>
      <c r="LI121" s="47"/>
      <c r="LJ121" s="47"/>
      <c r="LK121" s="47"/>
      <c r="LL121" s="47"/>
      <c r="LM121" s="47"/>
      <c r="LN121" s="47"/>
      <c r="LO121" s="47"/>
      <c r="LP121" s="47"/>
      <c r="LQ121" s="47"/>
      <c r="LR121" s="47"/>
      <c r="LS121" s="47"/>
      <c r="LT121" s="47"/>
      <c r="LU121" s="47"/>
      <c r="LV121" s="47"/>
      <c r="LW121" s="47"/>
      <c r="LX121" s="47"/>
      <c r="LY121" s="47"/>
      <c r="LZ121" s="47"/>
      <c r="MA121" s="47"/>
      <c r="MB121" s="47"/>
      <c r="MC121" s="47"/>
    </row>
    <row r="122" spans="1:341" s="61" customFormat="1" ht="41.25" customHeight="1" x14ac:dyDescent="0.25">
      <c r="A122" s="57" t="s">
        <v>94</v>
      </c>
      <c r="B122" s="58" t="s">
        <v>424</v>
      </c>
      <c r="C122" s="59" t="s">
        <v>425</v>
      </c>
      <c r="D122" s="60">
        <v>2128895500</v>
      </c>
      <c r="E122" s="103" t="s">
        <v>685</v>
      </c>
      <c r="F122" s="68" t="s">
        <v>21</v>
      </c>
      <c r="G122" s="68" t="s">
        <v>21</v>
      </c>
      <c r="H122" s="68" t="s">
        <v>21</v>
      </c>
      <c r="I122" s="68" t="s">
        <v>21</v>
      </c>
      <c r="J122" s="68"/>
      <c r="K122" s="68"/>
      <c r="L122" s="68"/>
      <c r="M122" s="68" t="s">
        <v>21</v>
      </c>
      <c r="N122" s="68"/>
      <c r="O122" s="68" t="s">
        <v>21</v>
      </c>
      <c r="P122" s="68" t="s">
        <v>21</v>
      </c>
      <c r="Q122" s="68"/>
      <c r="R122" s="70" t="s">
        <v>21</v>
      </c>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47"/>
      <c r="DL122" s="47"/>
      <c r="DM122" s="47"/>
      <c r="DN122" s="47"/>
      <c r="DO122" s="47"/>
      <c r="DP122" s="47"/>
      <c r="DQ122" s="47"/>
      <c r="DR122" s="47"/>
      <c r="DS122" s="47"/>
      <c r="DT122" s="47"/>
      <c r="DU122" s="47"/>
      <c r="DV122" s="47"/>
      <c r="DW122" s="47"/>
      <c r="DX122" s="47"/>
      <c r="DY122" s="47"/>
      <c r="DZ122" s="47"/>
      <c r="EA122" s="47"/>
      <c r="EB122" s="47"/>
      <c r="EC122" s="47"/>
      <c r="ED122" s="47"/>
      <c r="EE122" s="47"/>
      <c r="EF122" s="47"/>
      <c r="EG122" s="47"/>
      <c r="EH122" s="47"/>
      <c r="EI122" s="47"/>
      <c r="EJ122" s="47"/>
      <c r="EK122" s="47"/>
      <c r="EL122" s="47"/>
      <c r="EM122" s="47"/>
      <c r="EN122" s="47"/>
      <c r="EO122" s="47"/>
      <c r="EP122" s="47"/>
      <c r="EQ122" s="47"/>
      <c r="ER122" s="47"/>
      <c r="ES122" s="47"/>
      <c r="ET122" s="47"/>
      <c r="EU122" s="47"/>
      <c r="EV122" s="47"/>
      <c r="EW122" s="47"/>
      <c r="EX122" s="47"/>
      <c r="EY122" s="47"/>
      <c r="EZ122" s="47"/>
      <c r="FA122" s="47"/>
      <c r="FB122" s="47"/>
      <c r="FC122" s="47"/>
      <c r="FD122" s="47"/>
      <c r="FE122" s="47"/>
      <c r="FF122" s="47"/>
      <c r="FG122" s="47"/>
      <c r="FH122" s="47"/>
      <c r="FI122" s="47"/>
      <c r="FJ122" s="47"/>
      <c r="FK122" s="47"/>
      <c r="FL122" s="47"/>
      <c r="FM122" s="47"/>
      <c r="FN122" s="47"/>
      <c r="FO122" s="47"/>
      <c r="FP122" s="47"/>
      <c r="FQ122" s="47"/>
      <c r="FR122" s="47"/>
      <c r="FS122" s="47"/>
      <c r="FT122" s="47"/>
      <c r="FU122" s="47"/>
      <c r="FV122" s="47"/>
      <c r="FW122" s="47"/>
      <c r="FX122" s="47"/>
      <c r="FY122" s="47"/>
      <c r="FZ122" s="47"/>
      <c r="GA122" s="47"/>
      <c r="GB122" s="47"/>
      <c r="GC122" s="47"/>
      <c r="GD122" s="47"/>
      <c r="GE122" s="47"/>
      <c r="GF122" s="47"/>
      <c r="GG122" s="47"/>
      <c r="GH122" s="47"/>
      <c r="GI122" s="47"/>
      <c r="GJ122" s="47"/>
      <c r="GK122" s="47"/>
      <c r="GL122" s="47"/>
      <c r="GM122" s="47"/>
      <c r="GN122" s="47"/>
      <c r="GO122" s="47"/>
      <c r="GP122" s="47"/>
      <c r="GQ122" s="47"/>
      <c r="GR122" s="47"/>
      <c r="GS122" s="47"/>
      <c r="GT122" s="47"/>
      <c r="GU122" s="47"/>
      <c r="GV122" s="47"/>
      <c r="GW122" s="47"/>
      <c r="GX122" s="47"/>
      <c r="GY122" s="47"/>
      <c r="GZ122" s="47"/>
      <c r="HA122" s="47"/>
      <c r="HB122" s="47"/>
      <c r="HC122" s="47"/>
      <c r="HD122" s="47"/>
      <c r="HE122" s="47"/>
      <c r="HF122" s="47"/>
      <c r="HG122" s="47"/>
      <c r="HH122" s="47"/>
      <c r="HI122" s="47"/>
      <c r="HJ122" s="47"/>
      <c r="HK122" s="47"/>
      <c r="HL122" s="47"/>
      <c r="HM122" s="47"/>
      <c r="HN122" s="47"/>
      <c r="HO122" s="47"/>
      <c r="HP122" s="47"/>
      <c r="HQ122" s="47"/>
      <c r="HR122" s="47"/>
      <c r="HS122" s="47"/>
      <c r="HT122" s="47"/>
      <c r="HU122" s="47"/>
      <c r="HV122" s="47"/>
      <c r="HW122" s="47"/>
      <c r="HX122" s="47"/>
      <c r="HY122" s="47"/>
      <c r="HZ122" s="47"/>
      <c r="IA122" s="47"/>
      <c r="IB122" s="47"/>
      <c r="IC122" s="47"/>
      <c r="ID122" s="47"/>
      <c r="IE122" s="47"/>
      <c r="IF122" s="47"/>
      <c r="IG122" s="47"/>
      <c r="IH122" s="47"/>
      <c r="II122" s="47"/>
      <c r="IJ122" s="47"/>
      <c r="IK122" s="47"/>
      <c r="IL122" s="47"/>
      <c r="IM122" s="47"/>
      <c r="IN122" s="47"/>
      <c r="IO122" s="47"/>
      <c r="IP122" s="47"/>
      <c r="IQ122" s="47"/>
      <c r="IR122" s="47"/>
      <c r="IS122" s="47"/>
      <c r="IT122" s="47"/>
      <c r="IU122" s="47"/>
      <c r="IV122" s="47"/>
      <c r="IW122" s="47"/>
      <c r="IX122" s="47"/>
      <c r="IY122" s="47"/>
      <c r="IZ122" s="47"/>
      <c r="JA122" s="47"/>
      <c r="JB122" s="47"/>
      <c r="JC122" s="47"/>
      <c r="JD122" s="47"/>
      <c r="JE122" s="47"/>
      <c r="JF122" s="47"/>
      <c r="JG122" s="47"/>
      <c r="JH122" s="47"/>
      <c r="JI122" s="47"/>
      <c r="JJ122" s="47"/>
      <c r="JK122" s="47"/>
      <c r="JL122" s="47"/>
      <c r="JM122" s="47"/>
      <c r="JN122" s="47"/>
      <c r="JO122" s="47"/>
      <c r="JP122" s="47"/>
      <c r="JQ122" s="47"/>
      <c r="JR122" s="47"/>
      <c r="JS122" s="47"/>
      <c r="JT122" s="47"/>
      <c r="JU122" s="47"/>
      <c r="JV122" s="47"/>
      <c r="JW122" s="47"/>
      <c r="JX122" s="47"/>
      <c r="JY122" s="47"/>
      <c r="JZ122" s="47"/>
      <c r="KA122" s="47"/>
      <c r="KB122" s="47"/>
      <c r="KC122" s="47"/>
      <c r="KD122" s="47"/>
      <c r="KE122" s="47"/>
      <c r="KF122" s="47"/>
      <c r="KG122" s="47"/>
      <c r="KH122" s="47"/>
      <c r="KI122" s="47"/>
      <c r="KJ122" s="47"/>
      <c r="KK122" s="47"/>
      <c r="KL122" s="47"/>
      <c r="KM122" s="47"/>
      <c r="KN122" s="47"/>
      <c r="KO122" s="47"/>
      <c r="KP122" s="47"/>
      <c r="KQ122" s="47"/>
      <c r="KR122" s="47"/>
      <c r="KS122" s="47"/>
      <c r="KT122" s="47"/>
      <c r="KU122" s="47"/>
      <c r="KV122" s="47"/>
      <c r="KW122" s="47"/>
      <c r="KX122" s="47"/>
      <c r="KY122" s="47"/>
      <c r="KZ122" s="47"/>
      <c r="LA122" s="47"/>
      <c r="LB122" s="47"/>
      <c r="LC122" s="47"/>
      <c r="LD122" s="47"/>
      <c r="LE122" s="47"/>
      <c r="LF122" s="47"/>
      <c r="LG122" s="47"/>
      <c r="LH122" s="47"/>
      <c r="LI122" s="47"/>
      <c r="LJ122" s="47"/>
      <c r="LK122" s="47"/>
      <c r="LL122" s="47"/>
      <c r="LM122" s="47"/>
      <c r="LN122" s="47"/>
      <c r="LO122" s="47"/>
      <c r="LP122" s="47"/>
      <c r="LQ122" s="47"/>
      <c r="LR122" s="47"/>
      <c r="LS122" s="47"/>
      <c r="LT122" s="47"/>
      <c r="LU122" s="47"/>
      <c r="LV122" s="47"/>
      <c r="LW122" s="47"/>
      <c r="LX122" s="47"/>
      <c r="LY122" s="47"/>
      <c r="LZ122" s="47"/>
      <c r="MA122" s="47"/>
      <c r="MB122" s="47"/>
      <c r="MC122" s="47"/>
    </row>
    <row r="123" spans="1:341" x14ac:dyDescent="0.25">
      <c r="A123" s="57" t="s">
        <v>95</v>
      </c>
      <c r="B123" s="58" t="s">
        <v>426</v>
      </c>
      <c r="C123" s="59" t="s">
        <v>427</v>
      </c>
      <c r="D123" s="60" t="s">
        <v>428</v>
      </c>
      <c r="E123" s="103" t="s">
        <v>685</v>
      </c>
      <c r="F123" s="68" t="s">
        <v>21</v>
      </c>
      <c r="G123" s="68" t="s">
        <v>19</v>
      </c>
      <c r="H123" s="68" t="s">
        <v>19</v>
      </c>
      <c r="I123" s="68" t="s">
        <v>21</v>
      </c>
      <c r="J123" s="68" t="s">
        <v>19</v>
      </c>
      <c r="K123" s="68" t="s">
        <v>21</v>
      </c>
      <c r="L123" s="68" t="s">
        <v>21</v>
      </c>
      <c r="M123" s="68" t="s">
        <v>19</v>
      </c>
      <c r="N123" s="68"/>
      <c r="O123" s="68"/>
      <c r="P123" s="68"/>
      <c r="Q123" s="68" t="s">
        <v>19</v>
      </c>
      <c r="R123" s="70" t="s">
        <v>19</v>
      </c>
    </row>
    <row r="124" spans="1:341" s="61" customFormat="1" x14ac:dyDescent="0.25">
      <c r="A124" s="57" t="s">
        <v>96</v>
      </c>
      <c r="B124" s="58" t="s">
        <v>666</v>
      </c>
      <c r="C124" s="59" t="s">
        <v>665</v>
      </c>
      <c r="D124" s="60" t="s">
        <v>429</v>
      </c>
      <c r="E124" s="103" t="s">
        <v>685</v>
      </c>
      <c r="F124" s="68" t="s">
        <v>21</v>
      </c>
      <c r="G124" s="68" t="s">
        <v>21</v>
      </c>
      <c r="H124" s="68" t="s">
        <v>21</v>
      </c>
      <c r="I124" s="68"/>
      <c r="J124" s="68" t="s">
        <v>19</v>
      </c>
      <c r="K124" s="68"/>
      <c r="L124" s="68" t="s">
        <v>27</v>
      </c>
      <c r="M124" s="68" t="s">
        <v>19</v>
      </c>
      <c r="N124" s="68"/>
      <c r="O124" s="68" t="s">
        <v>19</v>
      </c>
      <c r="P124" s="68" t="s">
        <v>19</v>
      </c>
      <c r="Q124" s="68" t="s">
        <v>21</v>
      </c>
      <c r="R124" s="70" t="s">
        <v>19</v>
      </c>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c r="DS124" s="47"/>
      <c r="DT124" s="47"/>
      <c r="DU124" s="47"/>
      <c r="DV124" s="47"/>
      <c r="DW124" s="47"/>
      <c r="DX124" s="47"/>
      <c r="DY124" s="47"/>
      <c r="DZ124" s="47"/>
      <c r="EA124" s="47"/>
      <c r="EB124" s="47"/>
      <c r="EC124" s="47"/>
      <c r="ED124" s="47"/>
      <c r="EE124" s="47"/>
      <c r="EF124" s="47"/>
      <c r="EG124" s="47"/>
      <c r="EH124" s="47"/>
      <c r="EI124" s="47"/>
      <c r="EJ124" s="47"/>
      <c r="EK124" s="47"/>
      <c r="EL124" s="47"/>
      <c r="EM124" s="47"/>
      <c r="EN124" s="47"/>
      <c r="EO124" s="47"/>
      <c r="EP124" s="47"/>
      <c r="EQ124" s="47"/>
      <c r="ER124" s="47"/>
      <c r="ES124" s="47"/>
      <c r="ET124" s="47"/>
      <c r="EU124" s="47"/>
      <c r="EV124" s="47"/>
      <c r="EW124" s="47"/>
      <c r="EX124" s="47"/>
      <c r="EY124" s="47"/>
      <c r="EZ124" s="47"/>
      <c r="FA124" s="47"/>
      <c r="FB124" s="47"/>
      <c r="FC124" s="47"/>
      <c r="FD124" s="47"/>
      <c r="FE124" s="47"/>
      <c r="FF124" s="47"/>
      <c r="FG124" s="47"/>
      <c r="FH124" s="47"/>
      <c r="FI124" s="47"/>
      <c r="FJ124" s="47"/>
      <c r="FK124" s="47"/>
      <c r="FL124" s="47"/>
      <c r="FM124" s="47"/>
      <c r="FN124" s="47"/>
      <c r="FO124" s="47"/>
      <c r="FP124" s="47"/>
      <c r="FQ124" s="47"/>
      <c r="FR124" s="47"/>
      <c r="FS124" s="47"/>
      <c r="FT124" s="47"/>
      <c r="FU124" s="47"/>
      <c r="FV124" s="47"/>
      <c r="FW124" s="47"/>
      <c r="FX124" s="47"/>
      <c r="FY124" s="47"/>
      <c r="FZ124" s="47"/>
      <c r="GA124" s="47"/>
      <c r="GB124" s="47"/>
      <c r="GC124" s="47"/>
      <c r="GD124" s="47"/>
      <c r="GE124" s="47"/>
      <c r="GF124" s="47"/>
      <c r="GG124" s="47"/>
      <c r="GH124" s="47"/>
      <c r="GI124" s="47"/>
      <c r="GJ124" s="47"/>
      <c r="GK124" s="47"/>
      <c r="GL124" s="47"/>
      <c r="GM124" s="47"/>
      <c r="GN124" s="47"/>
      <c r="GO124" s="47"/>
      <c r="GP124" s="47"/>
      <c r="GQ124" s="47"/>
      <c r="GR124" s="47"/>
      <c r="GS124" s="47"/>
      <c r="GT124" s="47"/>
      <c r="GU124" s="47"/>
      <c r="GV124" s="47"/>
      <c r="GW124" s="47"/>
      <c r="GX124" s="47"/>
      <c r="GY124" s="47"/>
      <c r="GZ124" s="47"/>
      <c r="HA124" s="47"/>
      <c r="HB124" s="47"/>
      <c r="HC124" s="47"/>
      <c r="HD124" s="47"/>
      <c r="HE124" s="47"/>
      <c r="HF124" s="47"/>
      <c r="HG124" s="47"/>
      <c r="HH124" s="47"/>
      <c r="HI124" s="47"/>
      <c r="HJ124" s="47"/>
      <c r="HK124" s="47"/>
      <c r="HL124" s="47"/>
      <c r="HM124" s="47"/>
      <c r="HN124" s="47"/>
      <c r="HO124" s="47"/>
      <c r="HP124" s="47"/>
      <c r="HQ124" s="47"/>
      <c r="HR124" s="47"/>
      <c r="HS124" s="47"/>
      <c r="HT124" s="47"/>
      <c r="HU124" s="47"/>
      <c r="HV124" s="47"/>
      <c r="HW124" s="47"/>
      <c r="HX124" s="47"/>
      <c r="HY124" s="47"/>
      <c r="HZ124" s="47"/>
      <c r="IA124" s="47"/>
      <c r="IB124" s="47"/>
      <c r="IC124" s="47"/>
      <c r="ID124" s="47"/>
      <c r="IE124" s="47"/>
      <c r="IF124" s="47"/>
      <c r="IG124" s="47"/>
      <c r="IH124" s="47"/>
      <c r="II124" s="47"/>
      <c r="IJ124" s="47"/>
      <c r="IK124" s="47"/>
      <c r="IL124" s="47"/>
      <c r="IM124" s="47"/>
      <c r="IN124" s="47"/>
      <c r="IO124" s="47"/>
      <c r="IP124" s="47"/>
      <c r="IQ124" s="47"/>
      <c r="IR124" s="47"/>
      <c r="IS124" s="47"/>
      <c r="IT124" s="47"/>
      <c r="IU124" s="47"/>
      <c r="IV124" s="47"/>
      <c r="IW124" s="47"/>
      <c r="IX124" s="47"/>
      <c r="IY124" s="47"/>
      <c r="IZ124" s="47"/>
      <c r="JA124" s="47"/>
      <c r="JB124" s="47"/>
      <c r="JC124" s="47"/>
      <c r="JD124" s="47"/>
      <c r="JE124" s="47"/>
      <c r="JF124" s="47"/>
      <c r="JG124" s="47"/>
      <c r="JH124" s="47"/>
      <c r="JI124" s="47"/>
      <c r="JJ124" s="47"/>
      <c r="JK124" s="47"/>
      <c r="JL124" s="47"/>
      <c r="JM124" s="47"/>
      <c r="JN124" s="47"/>
      <c r="JO124" s="47"/>
      <c r="JP124" s="47"/>
      <c r="JQ124" s="47"/>
      <c r="JR124" s="47"/>
      <c r="JS124" s="47"/>
      <c r="JT124" s="47"/>
      <c r="JU124" s="47"/>
      <c r="JV124" s="47"/>
      <c r="JW124" s="47"/>
      <c r="JX124" s="47"/>
      <c r="JY124" s="47"/>
      <c r="JZ124" s="47"/>
      <c r="KA124" s="47"/>
      <c r="KB124" s="47"/>
      <c r="KC124" s="47"/>
      <c r="KD124" s="47"/>
      <c r="KE124" s="47"/>
      <c r="KF124" s="47"/>
      <c r="KG124" s="47"/>
      <c r="KH124" s="47"/>
      <c r="KI124" s="47"/>
      <c r="KJ124" s="47"/>
      <c r="KK124" s="47"/>
      <c r="KL124" s="47"/>
      <c r="KM124" s="47"/>
      <c r="KN124" s="47"/>
      <c r="KO124" s="47"/>
      <c r="KP124" s="47"/>
      <c r="KQ124" s="47"/>
      <c r="KR124" s="47"/>
      <c r="KS124" s="47"/>
      <c r="KT124" s="47"/>
      <c r="KU124" s="47"/>
      <c r="KV124" s="47"/>
      <c r="KW124" s="47"/>
      <c r="KX124" s="47"/>
      <c r="KY124" s="47"/>
      <c r="KZ124" s="47"/>
      <c r="LA124" s="47"/>
      <c r="LB124" s="47"/>
      <c r="LC124" s="47"/>
      <c r="LD124" s="47"/>
      <c r="LE124" s="47"/>
      <c r="LF124" s="47"/>
      <c r="LG124" s="47"/>
      <c r="LH124" s="47"/>
      <c r="LI124" s="47"/>
      <c r="LJ124" s="47"/>
      <c r="LK124" s="47"/>
      <c r="LL124" s="47"/>
      <c r="LM124" s="47"/>
      <c r="LN124" s="47"/>
      <c r="LO124" s="47"/>
      <c r="LP124" s="47"/>
      <c r="LQ124" s="47"/>
      <c r="LR124" s="47"/>
      <c r="LS124" s="47"/>
      <c r="LT124" s="47"/>
      <c r="LU124" s="47"/>
      <c r="LV124" s="47"/>
      <c r="LW124" s="47"/>
      <c r="LX124" s="47"/>
      <c r="LY124" s="47"/>
      <c r="LZ124" s="47"/>
      <c r="MA124" s="47"/>
      <c r="MB124" s="47"/>
      <c r="MC124" s="47"/>
    </row>
    <row r="125" spans="1:341" x14ac:dyDescent="0.25">
      <c r="A125" s="57" t="s">
        <v>216</v>
      </c>
      <c r="B125" s="58" t="s">
        <v>641</v>
      </c>
      <c r="C125" s="59" t="s">
        <v>640</v>
      </c>
      <c r="D125" s="60" t="s">
        <v>647</v>
      </c>
      <c r="E125" s="103" t="s">
        <v>685</v>
      </c>
      <c r="F125" s="68" t="s">
        <v>21</v>
      </c>
      <c r="G125" s="68" t="s">
        <v>21</v>
      </c>
      <c r="H125" s="68" t="s">
        <v>21</v>
      </c>
      <c r="I125" s="68" t="s">
        <v>21</v>
      </c>
      <c r="J125" s="68" t="s">
        <v>19</v>
      </c>
      <c r="K125" s="68"/>
      <c r="L125" s="68" t="s">
        <v>21</v>
      </c>
      <c r="M125" s="68" t="s">
        <v>21</v>
      </c>
      <c r="N125" s="68" t="s">
        <v>21</v>
      </c>
      <c r="O125" s="68" t="s">
        <v>21</v>
      </c>
      <c r="P125" s="68" t="s">
        <v>21</v>
      </c>
      <c r="Q125" s="68" t="s">
        <v>21</v>
      </c>
      <c r="R125" s="70" t="s">
        <v>21</v>
      </c>
    </row>
    <row r="126" spans="1:341" s="61" customFormat="1" x14ac:dyDescent="0.25">
      <c r="A126" s="57" t="s">
        <v>217</v>
      </c>
      <c r="B126" s="58" t="s">
        <v>645</v>
      </c>
      <c r="C126" s="59" t="s">
        <v>646</v>
      </c>
      <c r="D126" s="60">
        <v>9292109355</v>
      </c>
      <c r="E126" s="103" t="s">
        <v>685</v>
      </c>
      <c r="F126" s="68"/>
      <c r="G126" s="68" t="s">
        <v>21</v>
      </c>
      <c r="H126" s="68" t="s">
        <v>21</v>
      </c>
      <c r="I126" s="68"/>
      <c r="J126" s="68"/>
      <c r="K126" s="68"/>
      <c r="L126" s="68"/>
      <c r="M126" s="68" t="s">
        <v>21</v>
      </c>
      <c r="N126" s="68"/>
      <c r="O126" s="68"/>
      <c r="P126" s="68"/>
      <c r="Q126" s="68"/>
      <c r="R126" s="70"/>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c r="DL126" s="47"/>
      <c r="DM126" s="47"/>
      <c r="DN126" s="47"/>
      <c r="DO126" s="47"/>
      <c r="DP126" s="47"/>
      <c r="DQ126" s="47"/>
      <c r="DR126" s="47"/>
      <c r="DS126" s="47"/>
      <c r="DT126" s="47"/>
      <c r="DU126" s="47"/>
      <c r="DV126" s="47"/>
      <c r="DW126" s="47"/>
      <c r="DX126" s="47"/>
      <c r="DY126" s="47"/>
      <c r="DZ126" s="47"/>
      <c r="EA126" s="47"/>
      <c r="EB126" s="47"/>
      <c r="EC126" s="47"/>
      <c r="ED126" s="47"/>
      <c r="EE126" s="47"/>
      <c r="EF126" s="47"/>
      <c r="EG126" s="47"/>
      <c r="EH126" s="47"/>
      <c r="EI126" s="47"/>
      <c r="EJ126" s="47"/>
      <c r="EK126" s="47"/>
      <c r="EL126" s="47"/>
      <c r="EM126" s="47"/>
      <c r="EN126" s="47"/>
      <c r="EO126" s="47"/>
      <c r="EP126" s="47"/>
      <c r="EQ126" s="47"/>
      <c r="ER126" s="47"/>
      <c r="ES126" s="47"/>
      <c r="ET126" s="47"/>
      <c r="EU126" s="47"/>
      <c r="EV126" s="47"/>
      <c r="EW126" s="47"/>
      <c r="EX126" s="47"/>
      <c r="EY126" s="47"/>
      <c r="EZ126" s="47"/>
      <c r="FA126" s="47"/>
      <c r="FB126" s="47"/>
      <c r="FC126" s="47"/>
      <c r="FD126" s="47"/>
      <c r="FE126" s="47"/>
      <c r="FF126" s="47"/>
      <c r="FG126" s="47"/>
      <c r="FH126" s="47"/>
      <c r="FI126" s="47"/>
      <c r="FJ126" s="47"/>
      <c r="FK126" s="47"/>
      <c r="FL126" s="47"/>
      <c r="FM126" s="47"/>
      <c r="FN126" s="47"/>
      <c r="FO126" s="47"/>
      <c r="FP126" s="47"/>
      <c r="FQ126" s="47"/>
      <c r="FR126" s="47"/>
      <c r="FS126" s="47"/>
      <c r="FT126" s="47"/>
      <c r="FU126" s="47"/>
      <c r="FV126" s="47"/>
      <c r="FW126" s="47"/>
      <c r="FX126" s="47"/>
      <c r="FY126" s="47"/>
      <c r="FZ126" s="47"/>
      <c r="GA126" s="47"/>
      <c r="GB126" s="47"/>
      <c r="GC126" s="47"/>
      <c r="GD126" s="47"/>
      <c r="GE126" s="47"/>
      <c r="GF126" s="47"/>
      <c r="GG126" s="47"/>
      <c r="GH126" s="47"/>
      <c r="GI126" s="47"/>
      <c r="GJ126" s="47"/>
      <c r="GK126" s="47"/>
      <c r="GL126" s="47"/>
      <c r="GM126" s="47"/>
      <c r="GN126" s="47"/>
      <c r="GO126" s="47"/>
      <c r="GP126" s="47"/>
      <c r="GQ126" s="47"/>
      <c r="GR126" s="47"/>
      <c r="GS126" s="47"/>
      <c r="GT126" s="47"/>
      <c r="GU126" s="47"/>
      <c r="GV126" s="47"/>
      <c r="GW126" s="47"/>
      <c r="GX126" s="47"/>
      <c r="GY126" s="47"/>
      <c r="GZ126" s="47"/>
      <c r="HA126" s="47"/>
      <c r="HB126" s="47"/>
      <c r="HC126" s="47"/>
      <c r="HD126" s="47"/>
      <c r="HE126" s="47"/>
      <c r="HF126" s="47"/>
      <c r="HG126" s="47"/>
      <c r="HH126" s="47"/>
      <c r="HI126" s="47"/>
      <c r="HJ126" s="47"/>
      <c r="HK126" s="47"/>
      <c r="HL126" s="47"/>
      <c r="HM126" s="47"/>
      <c r="HN126" s="47"/>
      <c r="HO126" s="47"/>
      <c r="HP126" s="47"/>
      <c r="HQ126" s="47"/>
      <c r="HR126" s="47"/>
      <c r="HS126" s="47"/>
      <c r="HT126" s="47"/>
      <c r="HU126" s="47"/>
      <c r="HV126" s="47"/>
      <c r="HW126" s="47"/>
      <c r="HX126" s="47"/>
      <c r="HY126" s="47"/>
      <c r="HZ126" s="47"/>
      <c r="IA126" s="47"/>
      <c r="IB126" s="47"/>
      <c r="IC126" s="47"/>
      <c r="ID126" s="47"/>
      <c r="IE126" s="47"/>
      <c r="IF126" s="47"/>
      <c r="IG126" s="47"/>
      <c r="IH126" s="47"/>
      <c r="II126" s="47"/>
      <c r="IJ126" s="47"/>
      <c r="IK126" s="47"/>
      <c r="IL126" s="47"/>
      <c r="IM126" s="47"/>
      <c r="IN126" s="47"/>
      <c r="IO126" s="47"/>
      <c r="IP126" s="47"/>
      <c r="IQ126" s="47"/>
      <c r="IR126" s="47"/>
      <c r="IS126" s="47"/>
      <c r="IT126" s="47"/>
      <c r="IU126" s="47"/>
      <c r="IV126" s="47"/>
      <c r="IW126" s="47"/>
      <c r="IX126" s="47"/>
      <c r="IY126" s="47"/>
      <c r="IZ126" s="47"/>
      <c r="JA126" s="47"/>
      <c r="JB126" s="47"/>
      <c r="JC126" s="47"/>
      <c r="JD126" s="47"/>
      <c r="JE126" s="47"/>
      <c r="JF126" s="47"/>
      <c r="JG126" s="47"/>
      <c r="JH126" s="47"/>
      <c r="JI126" s="47"/>
      <c r="JJ126" s="47"/>
      <c r="JK126" s="47"/>
      <c r="JL126" s="47"/>
      <c r="JM126" s="47"/>
      <c r="JN126" s="47"/>
      <c r="JO126" s="47"/>
      <c r="JP126" s="47"/>
      <c r="JQ126" s="47"/>
      <c r="JR126" s="47"/>
      <c r="JS126" s="47"/>
      <c r="JT126" s="47"/>
      <c r="JU126" s="47"/>
      <c r="JV126" s="47"/>
      <c r="JW126" s="47"/>
      <c r="JX126" s="47"/>
      <c r="JY126" s="47"/>
      <c r="JZ126" s="47"/>
      <c r="KA126" s="47"/>
      <c r="KB126" s="47"/>
      <c r="KC126" s="47"/>
      <c r="KD126" s="47"/>
      <c r="KE126" s="47"/>
      <c r="KF126" s="47"/>
      <c r="KG126" s="47"/>
      <c r="KH126" s="47"/>
      <c r="KI126" s="47"/>
      <c r="KJ126" s="47"/>
      <c r="KK126" s="47"/>
      <c r="KL126" s="47"/>
      <c r="KM126" s="47"/>
      <c r="KN126" s="47"/>
      <c r="KO126" s="47"/>
      <c r="KP126" s="47"/>
      <c r="KQ126" s="47"/>
      <c r="KR126" s="47"/>
      <c r="KS126" s="47"/>
      <c r="KT126" s="47"/>
      <c r="KU126" s="47"/>
      <c r="KV126" s="47"/>
      <c r="KW126" s="47"/>
      <c r="KX126" s="47"/>
      <c r="KY126" s="47"/>
      <c r="KZ126" s="47"/>
      <c r="LA126" s="47"/>
      <c r="LB126" s="47"/>
      <c r="LC126" s="47"/>
      <c r="LD126" s="47"/>
      <c r="LE126" s="47"/>
      <c r="LF126" s="47"/>
      <c r="LG126" s="47"/>
      <c r="LH126" s="47"/>
      <c r="LI126" s="47"/>
      <c r="LJ126" s="47"/>
      <c r="LK126" s="47"/>
      <c r="LL126" s="47"/>
      <c r="LM126" s="47"/>
      <c r="LN126" s="47"/>
      <c r="LO126" s="47"/>
      <c r="LP126" s="47"/>
      <c r="LQ126" s="47"/>
      <c r="LR126" s="47"/>
      <c r="LS126" s="47"/>
      <c r="LT126" s="47"/>
      <c r="LU126" s="47"/>
      <c r="LV126" s="47"/>
      <c r="LW126" s="47"/>
      <c r="LX126" s="47"/>
      <c r="LY126" s="47"/>
      <c r="LZ126" s="47"/>
      <c r="MA126" s="47"/>
      <c r="MB126" s="47"/>
      <c r="MC126" s="47"/>
    </row>
    <row r="127" spans="1:341" x14ac:dyDescent="0.25">
      <c r="A127" s="57" t="s">
        <v>97</v>
      </c>
      <c r="B127" s="58" t="s">
        <v>430</v>
      </c>
      <c r="C127" s="59" t="s">
        <v>431</v>
      </c>
      <c r="D127" s="60" t="s">
        <v>618</v>
      </c>
      <c r="E127" s="103" t="s">
        <v>685</v>
      </c>
      <c r="F127" s="68" t="s">
        <v>19</v>
      </c>
      <c r="G127" s="68" t="s">
        <v>19</v>
      </c>
      <c r="H127" s="68" t="s">
        <v>19</v>
      </c>
      <c r="I127" s="68" t="s">
        <v>19</v>
      </c>
      <c r="J127" s="68" t="s">
        <v>19</v>
      </c>
      <c r="K127" s="68" t="s">
        <v>21</v>
      </c>
      <c r="L127" s="68"/>
      <c r="M127" s="68" t="s">
        <v>19</v>
      </c>
      <c r="N127" s="68"/>
      <c r="O127" s="68" t="s">
        <v>19</v>
      </c>
      <c r="P127" s="68" t="s">
        <v>19</v>
      </c>
      <c r="Q127" s="68"/>
      <c r="R127" s="70" t="s">
        <v>19</v>
      </c>
    </row>
    <row r="128" spans="1:341" s="61" customFormat="1" x14ac:dyDescent="0.25">
      <c r="A128" s="57" t="s">
        <v>98</v>
      </c>
      <c r="B128" s="58" t="s">
        <v>432</v>
      </c>
      <c r="C128" s="59" t="s">
        <v>433</v>
      </c>
      <c r="D128" s="60" t="s">
        <v>434</v>
      </c>
      <c r="E128" s="103" t="s">
        <v>685</v>
      </c>
      <c r="F128" s="68" t="s">
        <v>19</v>
      </c>
      <c r="G128" s="68" t="s">
        <v>21</v>
      </c>
      <c r="H128" s="68"/>
      <c r="I128" s="68"/>
      <c r="J128" s="68"/>
      <c r="K128" s="68"/>
      <c r="L128" s="68"/>
      <c r="M128" s="68"/>
      <c r="N128" s="68"/>
      <c r="O128" s="68"/>
      <c r="P128" s="68"/>
      <c r="Q128" s="68"/>
      <c r="R128" s="70"/>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c r="CZ128" s="47"/>
      <c r="DA128" s="47"/>
      <c r="DB128" s="47"/>
      <c r="DC128" s="47"/>
      <c r="DD128" s="47"/>
      <c r="DE128" s="47"/>
      <c r="DF128" s="47"/>
      <c r="DG128" s="47"/>
      <c r="DH128" s="47"/>
      <c r="DI128" s="47"/>
      <c r="DJ128" s="47"/>
      <c r="DK128" s="47"/>
      <c r="DL128" s="47"/>
      <c r="DM128" s="47"/>
      <c r="DN128" s="47"/>
      <c r="DO128" s="47"/>
      <c r="DP128" s="47"/>
      <c r="DQ128" s="47"/>
      <c r="DR128" s="47"/>
      <c r="DS128" s="47"/>
      <c r="DT128" s="47"/>
      <c r="DU128" s="47"/>
      <c r="DV128" s="47"/>
      <c r="DW128" s="47"/>
      <c r="DX128" s="47"/>
      <c r="DY128" s="47"/>
      <c r="DZ128" s="47"/>
      <c r="EA128" s="47"/>
      <c r="EB128" s="47"/>
      <c r="EC128" s="47"/>
      <c r="ED128" s="47"/>
      <c r="EE128" s="47"/>
      <c r="EF128" s="47"/>
      <c r="EG128" s="47"/>
      <c r="EH128" s="47"/>
      <c r="EI128" s="47"/>
      <c r="EJ128" s="47"/>
      <c r="EK128" s="47"/>
      <c r="EL128" s="47"/>
      <c r="EM128" s="47"/>
      <c r="EN128" s="47"/>
      <c r="EO128" s="47"/>
      <c r="EP128" s="47"/>
      <c r="EQ128" s="47"/>
      <c r="ER128" s="47"/>
      <c r="ES128" s="47"/>
      <c r="ET128" s="47"/>
      <c r="EU128" s="47"/>
      <c r="EV128" s="47"/>
      <c r="EW128" s="47"/>
      <c r="EX128" s="47"/>
      <c r="EY128" s="47"/>
      <c r="EZ128" s="47"/>
      <c r="FA128" s="47"/>
      <c r="FB128" s="47"/>
      <c r="FC128" s="47"/>
      <c r="FD128" s="47"/>
      <c r="FE128" s="47"/>
      <c r="FF128" s="47"/>
      <c r="FG128" s="47"/>
      <c r="FH128" s="47"/>
      <c r="FI128" s="47"/>
      <c r="FJ128" s="47"/>
      <c r="FK128" s="47"/>
      <c r="FL128" s="47"/>
      <c r="FM128" s="47"/>
      <c r="FN128" s="47"/>
      <c r="FO128" s="47"/>
      <c r="FP128" s="47"/>
      <c r="FQ128" s="47"/>
      <c r="FR128" s="47"/>
      <c r="FS128" s="47"/>
      <c r="FT128" s="47"/>
      <c r="FU128" s="47"/>
      <c r="FV128" s="47"/>
      <c r="FW128" s="47"/>
      <c r="FX128" s="47"/>
      <c r="FY128" s="47"/>
      <c r="FZ128" s="47"/>
      <c r="GA128" s="47"/>
      <c r="GB128" s="47"/>
      <c r="GC128" s="47"/>
      <c r="GD128" s="47"/>
      <c r="GE128" s="47"/>
      <c r="GF128" s="47"/>
      <c r="GG128" s="47"/>
      <c r="GH128" s="47"/>
      <c r="GI128" s="47"/>
      <c r="GJ128" s="47"/>
      <c r="GK128" s="47"/>
      <c r="GL128" s="47"/>
      <c r="GM128" s="47"/>
      <c r="GN128" s="47"/>
      <c r="GO128" s="47"/>
      <c r="GP128" s="47"/>
      <c r="GQ128" s="47"/>
      <c r="GR128" s="47"/>
      <c r="GS128" s="47"/>
      <c r="GT128" s="47"/>
      <c r="GU128" s="47"/>
      <c r="GV128" s="47"/>
      <c r="GW128" s="47"/>
      <c r="GX128" s="47"/>
      <c r="GY128" s="47"/>
      <c r="GZ128" s="47"/>
      <c r="HA128" s="47"/>
      <c r="HB128" s="47"/>
      <c r="HC128" s="47"/>
      <c r="HD128" s="47"/>
      <c r="HE128" s="47"/>
      <c r="HF128" s="47"/>
      <c r="HG128" s="47"/>
      <c r="HH128" s="47"/>
      <c r="HI128" s="47"/>
      <c r="HJ128" s="47"/>
      <c r="HK128" s="47"/>
      <c r="HL128" s="47"/>
      <c r="HM128" s="47"/>
      <c r="HN128" s="47"/>
      <c r="HO128" s="47"/>
      <c r="HP128" s="47"/>
      <c r="HQ128" s="47"/>
      <c r="HR128" s="47"/>
      <c r="HS128" s="47"/>
      <c r="HT128" s="47"/>
      <c r="HU128" s="47"/>
      <c r="HV128" s="47"/>
      <c r="HW128" s="47"/>
      <c r="HX128" s="47"/>
      <c r="HY128" s="47"/>
      <c r="HZ128" s="47"/>
      <c r="IA128" s="47"/>
      <c r="IB128" s="47"/>
      <c r="IC128" s="47"/>
      <c r="ID128" s="47"/>
      <c r="IE128" s="47"/>
      <c r="IF128" s="47"/>
      <c r="IG128" s="47"/>
      <c r="IH128" s="47"/>
      <c r="II128" s="47"/>
      <c r="IJ128" s="47"/>
      <c r="IK128" s="47"/>
      <c r="IL128" s="47"/>
      <c r="IM128" s="47"/>
      <c r="IN128" s="47"/>
      <c r="IO128" s="47"/>
      <c r="IP128" s="47"/>
      <c r="IQ128" s="47"/>
      <c r="IR128" s="47"/>
      <c r="IS128" s="47"/>
      <c r="IT128" s="47"/>
      <c r="IU128" s="47"/>
      <c r="IV128" s="47"/>
      <c r="IW128" s="47"/>
      <c r="IX128" s="47"/>
      <c r="IY128" s="47"/>
      <c r="IZ128" s="47"/>
      <c r="JA128" s="47"/>
      <c r="JB128" s="47"/>
      <c r="JC128" s="47"/>
      <c r="JD128" s="47"/>
      <c r="JE128" s="47"/>
      <c r="JF128" s="47"/>
      <c r="JG128" s="47"/>
      <c r="JH128" s="47"/>
      <c r="JI128" s="47"/>
      <c r="JJ128" s="47"/>
      <c r="JK128" s="47"/>
      <c r="JL128" s="47"/>
      <c r="JM128" s="47"/>
      <c r="JN128" s="47"/>
      <c r="JO128" s="47"/>
      <c r="JP128" s="47"/>
      <c r="JQ128" s="47"/>
      <c r="JR128" s="47"/>
      <c r="JS128" s="47"/>
      <c r="JT128" s="47"/>
      <c r="JU128" s="47"/>
      <c r="JV128" s="47"/>
      <c r="JW128" s="47"/>
      <c r="JX128" s="47"/>
      <c r="JY128" s="47"/>
      <c r="JZ128" s="47"/>
      <c r="KA128" s="47"/>
      <c r="KB128" s="47"/>
      <c r="KC128" s="47"/>
      <c r="KD128" s="47"/>
      <c r="KE128" s="47"/>
      <c r="KF128" s="47"/>
      <c r="KG128" s="47"/>
      <c r="KH128" s="47"/>
      <c r="KI128" s="47"/>
      <c r="KJ128" s="47"/>
      <c r="KK128" s="47"/>
      <c r="KL128" s="47"/>
      <c r="KM128" s="47"/>
      <c r="KN128" s="47"/>
      <c r="KO128" s="47"/>
      <c r="KP128" s="47"/>
      <c r="KQ128" s="47"/>
      <c r="KR128" s="47"/>
      <c r="KS128" s="47"/>
      <c r="KT128" s="47"/>
      <c r="KU128" s="47"/>
      <c r="KV128" s="47"/>
      <c r="KW128" s="47"/>
      <c r="KX128" s="47"/>
      <c r="KY128" s="47"/>
      <c r="KZ128" s="47"/>
      <c r="LA128" s="47"/>
      <c r="LB128" s="47"/>
      <c r="LC128" s="47"/>
      <c r="LD128" s="47"/>
      <c r="LE128" s="47"/>
      <c r="LF128" s="47"/>
      <c r="LG128" s="47"/>
      <c r="LH128" s="47"/>
      <c r="LI128" s="47"/>
      <c r="LJ128" s="47"/>
      <c r="LK128" s="47"/>
      <c r="LL128" s="47"/>
      <c r="LM128" s="47"/>
      <c r="LN128" s="47"/>
      <c r="LO128" s="47"/>
      <c r="LP128" s="47"/>
      <c r="LQ128" s="47"/>
      <c r="LR128" s="47"/>
      <c r="LS128" s="47"/>
      <c r="LT128" s="47"/>
      <c r="LU128" s="47"/>
      <c r="LV128" s="47"/>
      <c r="LW128" s="47"/>
      <c r="LX128" s="47"/>
      <c r="LY128" s="47"/>
      <c r="LZ128" s="47"/>
      <c r="MA128" s="47"/>
      <c r="MB128" s="47"/>
      <c r="MC128" s="47"/>
    </row>
    <row r="129" spans="1:341" x14ac:dyDescent="0.25">
      <c r="A129" s="57" t="s">
        <v>99</v>
      </c>
      <c r="B129" s="58" t="s">
        <v>435</v>
      </c>
      <c r="C129" s="59" t="s">
        <v>436</v>
      </c>
      <c r="D129" s="60" t="s">
        <v>437</v>
      </c>
      <c r="E129" s="103" t="s">
        <v>685</v>
      </c>
      <c r="F129" s="68" t="s">
        <v>21</v>
      </c>
      <c r="G129" s="68"/>
      <c r="H129" s="68"/>
      <c r="I129" s="68" t="s">
        <v>21</v>
      </c>
      <c r="J129" s="68" t="s">
        <v>19</v>
      </c>
      <c r="K129" s="68"/>
      <c r="L129" s="68"/>
      <c r="M129" s="68"/>
      <c r="N129" s="68"/>
      <c r="O129" s="68"/>
      <c r="P129" s="68"/>
      <c r="Q129" s="68"/>
      <c r="R129" s="70" t="s">
        <v>21</v>
      </c>
    </row>
    <row r="130" spans="1:341" x14ac:dyDescent="0.25">
      <c r="A130" s="57" t="s">
        <v>100</v>
      </c>
      <c r="B130" s="58" t="s">
        <v>101</v>
      </c>
      <c r="C130" s="59" t="s">
        <v>438</v>
      </c>
      <c r="D130" s="60">
        <v>2122816004</v>
      </c>
      <c r="E130" s="103" t="s">
        <v>685</v>
      </c>
      <c r="F130" s="68" t="s">
        <v>19</v>
      </c>
      <c r="G130" s="68" t="s">
        <v>19</v>
      </c>
      <c r="H130" s="68" t="s">
        <v>19</v>
      </c>
      <c r="I130" s="68" t="s">
        <v>19</v>
      </c>
      <c r="J130" s="68"/>
      <c r="K130" s="68" t="s">
        <v>21</v>
      </c>
      <c r="L130" s="68"/>
      <c r="M130" s="68" t="s">
        <v>19</v>
      </c>
      <c r="N130" s="68"/>
      <c r="O130" s="68"/>
      <c r="P130" s="68"/>
      <c r="Q130" s="68" t="s">
        <v>19</v>
      </c>
      <c r="R130" s="70" t="s">
        <v>21</v>
      </c>
    </row>
    <row r="131" spans="1:341" s="47" customFormat="1" ht="15" customHeight="1" x14ac:dyDescent="0.25">
      <c r="A131" s="57" t="s">
        <v>218</v>
      </c>
      <c r="B131" s="58" t="s">
        <v>576</v>
      </c>
      <c r="C131" s="59" t="s">
        <v>577</v>
      </c>
      <c r="D131" s="60">
        <v>6317324794</v>
      </c>
      <c r="E131" s="103" t="s">
        <v>685</v>
      </c>
      <c r="F131" s="68" t="s">
        <v>19</v>
      </c>
      <c r="G131" s="68" t="s">
        <v>19</v>
      </c>
      <c r="H131" s="68" t="s">
        <v>19</v>
      </c>
      <c r="I131" s="68" t="s">
        <v>19</v>
      </c>
      <c r="J131" s="68"/>
      <c r="K131" s="68"/>
      <c r="L131" s="68"/>
      <c r="M131" s="68"/>
      <c r="N131" s="68"/>
      <c r="O131" s="68"/>
      <c r="P131" s="68"/>
      <c r="Q131" s="68" t="s">
        <v>19</v>
      </c>
      <c r="R131" s="70"/>
    </row>
    <row r="132" spans="1:341" s="61" customFormat="1" x14ac:dyDescent="0.25">
      <c r="A132" s="57" t="s">
        <v>219</v>
      </c>
      <c r="B132" s="58" t="s">
        <v>574</v>
      </c>
      <c r="C132" s="59" t="s">
        <v>575</v>
      </c>
      <c r="D132" s="60">
        <v>7188712400</v>
      </c>
      <c r="E132" s="103" t="s">
        <v>685</v>
      </c>
      <c r="F132" s="68"/>
      <c r="G132" s="68" t="s">
        <v>19</v>
      </c>
      <c r="H132" s="68"/>
      <c r="I132" s="68" t="s">
        <v>19</v>
      </c>
      <c r="J132" s="68"/>
      <c r="K132" s="68"/>
      <c r="L132" s="68"/>
      <c r="M132" s="68" t="s">
        <v>19</v>
      </c>
      <c r="N132" s="68"/>
      <c r="O132" s="68"/>
      <c r="P132" s="68"/>
      <c r="Q132" s="68" t="s">
        <v>19</v>
      </c>
      <c r="R132" s="70" t="s">
        <v>19</v>
      </c>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c r="CH132" s="47"/>
      <c r="CI132" s="47"/>
      <c r="CJ132" s="47"/>
      <c r="CK132" s="47"/>
      <c r="CL132" s="47"/>
      <c r="CM132" s="47"/>
      <c r="CN132" s="47"/>
      <c r="CO132" s="47"/>
      <c r="CP132" s="47"/>
      <c r="CQ132" s="47"/>
      <c r="CR132" s="47"/>
      <c r="CS132" s="47"/>
      <c r="CT132" s="47"/>
      <c r="CU132" s="47"/>
      <c r="CV132" s="47"/>
      <c r="CW132" s="47"/>
      <c r="CX132" s="47"/>
      <c r="CY132" s="47"/>
      <c r="CZ132" s="47"/>
      <c r="DA132" s="47"/>
      <c r="DB132" s="47"/>
      <c r="DC132" s="47"/>
      <c r="DD132" s="47"/>
      <c r="DE132" s="47"/>
      <c r="DF132" s="47"/>
      <c r="DG132" s="47"/>
      <c r="DH132" s="47"/>
      <c r="DI132" s="47"/>
      <c r="DJ132" s="47"/>
      <c r="DK132" s="47"/>
      <c r="DL132" s="47"/>
      <c r="DM132" s="47"/>
      <c r="DN132" s="47"/>
      <c r="DO132" s="47"/>
      <c r="DP132" s="47"/>
      <c r="DQ132" s="47"/>
      <c r="DR132" s="47"/>
      <c r="DS132" s="47"/>
      <c r="DT132" s="47"/>
      <c r="DU132" s="47"/>
      <c r="DV132" s="47"/>
      <c r="DW132" s="47"/>
      <c r="DX132" s="47"/>
      <c r="DY132" s="47"/>
      <c r="DZ132" s="47"/>
      <c r="EA132" s="47"/>
      <c r="EB132" s="47"/>
      <c r="EC132" s="47"/>
      <c r="ED132" s="47"/>
      <c r="EE132" s="47"/>
      <c r="EF132" s="47"/>
      <c r="EG132" s="47"/>
      <c r="EH132" s="47"/>
      <c r="EI132" s="47"/>
      <c r="EJ132" s="47"/>
      <c r="EK132" s="47"/>
      <c r="EL132" s="47"/>
      <c r="EM132" s="47"/>
      <c r="EN132" s="47"/>
      <c r="EO132" s="47"/>
      <c r="EP132" s="47"/>
      <c r="EQ132" s="47"/>
      <c r="ER132" s="47"/>
      <c r="ES132" s="47"/>
      <c r="ET132" s="47"/>
      <c r="EU132" s="47"/>
      <c r="EV132" s="47"/>
      <c r="EW132" s="47"/>
      <c r="EX132" s="47"/>
      <c r="EY132" s="47"/>
      <c r="EZ132" s="47"/>
      <c r="FA132" s="47"/>
      <c r="FB132" s="47"/>
      <c r="FC132" s="47"/>
      <c r="FD132" s="47"/>
      <c r="FE132" s="47"/>
      <c r="FF132" s="47"/>
      <c r="FG132" s="47"/>
      <c r="FH132" s="47"/>
      <c r="FI132" s="47"/>
      <c r="FJ132" s="47"/>
      <c r="FK132" s="47"/>
      <c r="FL132" s="47"/>
      <c r="FM132" s="47"/>
      <c r="FN132" s="47"/>
      <c r="FO132" s="47"/>
      <c r="FP132" s="47"/>
      <c r="FQ132" s="47"/>
      <c r="FR132" s="47"/>
      <c r="FS132" s="47"/>
      <c r="FT132" s="47"/>
      <c r="FU132" s="47"/>
      <c r="FV132" s="47"/>
      <c r="FW132" s="47"/>
      <c r="FX132" s="47"/>
      <c r="FY132" s="47"/>
      <c r="FZ132" s="47"/>
      <c r="GA132" s="47"/>
      <c r="GB132" s="47"/>
      <c r="GC132" s="47"/>
      <c r="GD132" s="47"/>
      <c r="GE132" s="47"/>
      <c r="GF132" s="47"/>
      <c r="GG132" s="47"/>
      <c r="GH132" s="47"/>
      <c r="GI132" s="47"/>
      <c r="GJ132" s="47"/>
      <c r="GK132" s="47"/>
      <c r="GL132" s="47"/>
      <c r="GM132" s="47"/>
      <c r="GN132" s="47"/>
      <c r="GO132" s="47"/>
      <c r="GP132" s="47"/>
      <c r="GQ132" s="47"/>
      <c r="GR132" s="47"/>
      <c r="GS132" s="47"/>
      <c r="GT132" s="47"/>
      <c r="GU132" s="47"/>
      <c r="GV132" s="47"/>
      <c r="GW132" s="47"/>
      <c r="GX132" s="47"/>
      <c r="GY132" s="47"/>
      <c r="GZ132" s="47"/>
      <c r="HA132" s="47"/>
      <c r="HB132" s="47"/>
      <c r="HC132" s="47"/>
      <c r="HD132" s="47"/>
      <c r="HE132" s="47"/>
      <c r="HF132" s="47"/>
      <c r="HG132" s="47"/>
      <c r="HH132" s="47"/>
      <c r="HI132" s="47"/>
      <c r="HJ132" s="47"/>
      <c r="HK132" s="47"/>
      <c r="HL132" s="47"/>
      <c r="HM132" s="47"/>
      <c r="HN132" s="47"/>
      <c r="HO132" s="47"/>
      <c r="HP132" s="47"/>
      <c r="HQ132" s="47"/>
      <c r="HR132" s="47"/>
      <c r="HS132" s="47"/>
      <c r="HT132" s="47"/>
      <c r="HU132" s="47"/>
      <c r="HV132" s="47"/>
      <c r="HW132" s="47"/>
      <c r="HX132" s="47"/>
      <c r="HY132" s="47"/>
      <c r="HZ132" s="47"/>
      <c r="IA132" s="47"/>
      <c r="IB132" s="47"/>
      <c r="IC132" s="47"/>
      <c r="ID132" s="47"/>
      <c r="IE132" s="47"/>
      <c r="IF132" s="47"/>
      <c r="IG132" s="47"/>
      <c r="IH132" s="47"/>
      <c r="II132" s="47"/>
      <c r="IJ132" s="47"/>
      <c r="IK132" s="47"/>
      <c r="IL132" s="47"/>
      <c r="IM132" s="47"/>
      <c r="IN132" s="47"/>
      <c r="IO132" s="47"/>
      <c r="IP132" s="47"/>
      <c r="IQ132" s="47"/>
      <c r="IR132" s="47"/>
      <c r="IS132" s="47"/>
      <c r="IT132" s="47"/>
      <c r="IU132" s="47"/>
      <c r="IV132" s="47"/>
      <c r="IW132" s="47"/>
      <c r="IX132" s="47"/>
      <c r="IY132" s="47"/>
      <c r="IZ132" s="47"/>
      <c r="JA132" s="47"/>
      <c r="JB132" s="47"/>
      <c r="JC132" s="47"/>
      <c r="JD132" s="47"/>
      <c r="JE132" s="47"/>
      <c r="JF132" s="47"/>
      <c r="JG132" s="47"/>
      <c r="JH132" s="47"/>
      <c r="JI132" s="47"/>
      <c r="JJ132" s="47"/>
      <c r="JK132" s="47"/>
      <c r="JL132" s="47"/>
      <c r="JM132" s="47"/>
      <c r="JN132" s="47"/>
      <c r="JO132" s="47"/>
      <c r="JP132" s="47"/>
      <c r="JQ132" s="47"/>
      <c r="JR132" s="47"/>
      <c r="JS132" s="47"/>
      <c r="JT132" s="47"/>
      <c r="JU132" s="47"/>
      <c r="JV132" s="47"/>
      <c r="JW132" s="47"/>
      <c r="JX132" s="47"/>
      <c r="JY132" s="47"/>
      <c r="JZ132" s="47"/>
      <c r="KA132" s="47"/>
      <c r="KB132" s="47"/>
      <c r="KC132" s="47"/>
      <c r="KD132" s="47"/>
      <c r="KE132" s="47"/>
      <c r="KF132" s="47"/>
      <c r="KG132" s="47"/>
      <c r="KH132" s="47"/>
      <c r="KI132" s="47"/>
      <c r="KJ132" s="47"/>
      <c r="KK132" s="47"/>
      <c r="KL132" s="47"/>
      <c r="KM132" s="47"/>
      <c r="KN132" s="47"/>
      <c r="KO132" s="47"/>
      <c r="KP132" s="47"/>
      <c r="KQ132" s="47"/>
      <c r="KR132" s="47"/>
      <c r="KS132" s="47"/>
      <c r="KT132" s="47"/>
      <c r="KU132" s="47"/>
      <c r="KV132" s="47"/>
      <c r="KW132" s="47"/>
      <c r="KX132" s="47"/>
      <c r="KY132" s="47"/>
      <c r="KZ132" s="47"/>
      <c r="LA132" s="47"/>
      <c r="LB132" s="47"/>
      <c r="LC132" s="47"/>
      <c r="LD132" s="47"/>
      <c r="LE132" s="47"/>
      <c r="LF132" s="47"/>
      <c r="LG132" s="47"/>
      <c r="LH132" s="47"/>
      <c r="LI132" s="47"/>
      <c r="LJ132" s="47"/>
      <c r="LK132" s="47"/>
      <c r="LL132" s="47"/>
      <c r="LM132" s="47"/>
      <c r="LN132" s="47"/>
      <c r="LO132" s="47"/>
      <c r="LP132" s="47"/>
      <c r="LQ132" s="47"/>
      <c r="LR132" s="47"/>
      <c r="LS132" s="47"/>
      <c r="LT132" s="47"/>
      <c r="LU132" s="47"/>
      <c r="LV132" s="47"/>
      <c r="LW132" s="47"/>
      <c r="LX132" s="47"/>
      <c r="LY132" s="47"/>
      <c r="LZ132" s="47"/>
      <c r="MA132" s="47"/>
      <c r="MB132" s="47"/>
      <c r="MC132" s="47"/>
    </row>
    <row r="133" spans="1:341" s="61" customFormat="1" x14ac:dyDescent="0.25">
      <c r="A133" s="57" t="s">
        <v>102</v>
      </c>
      <c r="B133" s="58" t="s">
        <v>439</v>
      </c>
      <c r="C133" s="59" t="s">
        <v>440</v>
      </c>
      <c r="D133" s="60" t="s">
        <v>441</v>
      </c>
      <c r="E133" s="103" t="s">
        <v>685</v>
      </c>
      <c r="F133" s="68" t="s">
        <v>19</v>
      </c>
      <c r="G133" s="68" t="s">
        <v>19</v>
      </c>
      <c r="H133" s="68" t="s">
        <v>19</v>
      </c>
      <c r="I133" s="68" t="s">
        <v>19</v>
      </c>
      <c r="J133" s="68"/>
      <c r="K133" s="68" t="s">
        <v>19</v>
      </c>
      <c r="L133" s="68"/>
      <c r="M133" s="68" t="s">
        <v>19</v>
      </c>
      <c r="N133" s="68" t="s">
        <v>19</v>
      </c>
      <c r="O133" s="68" t="s">
        <v>19</v>
      </c>
      <c r="P133" s="68" t="s">
        <v>19</v>
      </c>
      <c r="Q133" s="68" t="s">
        <v>19</v>
      </c>
      <c r="R133" s="70" t="s">
        <v>19</v>
      </c>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c r="CH133" s="47"/>
      <c r="CI133" s="47"/>
      <c r="CJ133" s="47"/>
      <c r="CK133" s="47"/>
      <c r="CL133" s="47"/>
      <c r="CM133" s="47"/>
      <c r="CN133" s="47"/>
      <c r="CO133" s="47"/>
      <c r="CP133" s="47"/>
      <c r="CQ133" s="47"/>
      <c r="CR133" s="47"/>
      <c r="CS133" s="47"/>
      <c r="CT133" s="47"/>
      <c r="CU133" s="47"/>
      <c r="CV133" s="47"/>
      <c r="CW133" s="47"/>
      <c r="CX133" s="47"/>
      <c r="CY133" s="47"/>
      <c r="CZ133" s="47"/>
      <c r="DA133" s="47"/>
      <c r="DB133" s="47"/>
      <c r="DC133" s="47"/>
      <c r="DD133" s="47"/>
      <c r="DE133" s="47"/>
      <c r="DF133" s="47"/>
      <c r="DG133" s="47"/>
      <c r="DH133" s="47"/>
      <c r="DI133" s="47"/>
      <c r="DJ133" s="47"/>
      <c r="DK133" s="47"/>
      <c r="DL133" s="47"/>
      <c r="DM133" s="47"/>
      <c r="DN133" s="47"/>
      <c r="DO133" s="47"/>
      <c r="DP133" s="47"/>
      <c r="DQ133" s="47"/>
      <c r="DR133" s="47"/>
      <c r="DS133" s="47"/>
      <c r="DT133" s="47"/>
      <c r="DU133" s="47"/>
      <c r="DV133" s="47"/>
      <c r="DW133" s="47"/>
      <c r="DX133" s="47"/>
      <c r="DY133" s="47"/>
      <c r="DZ133" s="47"/>
      <c r="EA133" s="47"/>
      <c r="EB133" s="47"/>
      <c r="EC133" s="47"/>
      <c r="ED133" s="47"/>
      <c r="EE133" s="47"/>
      <c r="EF133" s="47"/>
      <c r="EG133" s="47"/>
      <c r="EH133" s="47"/>
      <c r="EI133" s="47"/>
      <c r="EJ133" s="47"/>
      <c r="EK133" s="47"/>
      <c r="EL133" s="47"/>
      <c r="EM133" s="47"/>
      <c r="EN133" s="47"/>
      <c r="EO133" s="47"/>
      <c r="EP133" s="47"/>
      <c r="EQ133" s="47"/>
      <c r="ER133" s="47"/>
      <c r="ES133" s="47"/>
      <c r="ET133" s="47"/>
      <c r="EU133" s="47"/>
      <c r="EV133" s="47"/>
      <c r="EW133" s="47"/>
      <c r="EX133" s="47"/>
      <c r="EY133" s="47"/>
      <c r="EZ133" s="47"/>
      <c r="FA133" s="47"/>
      <c r="FB133" s="47"/>
      <c r="FC133" s="47"/>
      <c r="FD133" s="47"/>
      <c r="FE133" s="47"/>
      <c r="FF133" s="47"/>
      <c r="FG133" s="47"/>
      <c r="FH133" s="47"/>
      <c r="FI133" s="47"/>
      <c r="FJ133" s="47"/>
      <c r="FK133" s="47"/>
      <c r="FL133" s="47"/>
      <c r="FM133" s="47"/>
      <c r="FN133" s="47"/>
      <c r="FO133" s="47"/>
      <c r="FP133" s="47"/>
      <c r="FQ133" s="47"/>
      <c r="FR133" s="47"/>
      <c r="FS133" s="47"/>
      <c r="FT133" s="47"/>
      <c r="FU133" s="47"/>
      <c r="FV133" s="47"/>
      <c r="FW133" s="47"/>
      <c r="FX133" s="47"/>
      <c r="FY133" s="47"/>
      <c r="FZ133" s="47"/>
      <c r="GA133" s="47"/>
      <c r="GB133" s="47"/>
      <c r="GC133" s="47"/>
      <c r="GD133" s="47"/>
      <c r="GE133" s="47"/>
      <c r="GF133" s="47"/>
      <c r="GG133" s="47"/>
      <c r="GH133" s="47"/>
      <c r="GI133" s="47"/>
      <c r="GJ133" s="47"/>
      <c r="GK133" s="47"/>
      <c r="GL133" s="47"/>
      <c r="GM133" s="47"/>
      <c r="GN133" s="47"/>
      <c r="GO133" s="47"/>
      <c r="GP133" s="47"/>
      <c r="GQ133" s="47"/>
      <c r="GR133" s="47"/>
      <c r="GS133" s="47"/>
      <c r="GT133" s="47"/>
      <c r="GU133" s="47"/>
      <c r="GV133" s="47"/>
      <c r="GW133" s="47"/>
      <c r="GX133" s="47"/>
      <c r="GY133" s="47"/>
      <c r="GZ133" s="47"/>
      <c r="HA133" s="47"/>
      <c r="HB133" s="47"/>
      <c r="HC133" s="47"/>
      <c r="HD133" s="47"/>
      <c r="HE133" s="47"/>
      <c r="HF133" s="47"/>
      <c r="HG133" s="47"/>
      <c r="HH133" s="47"/>
      <c r="HI133" s="47"/>
      <c r="HJ133" s="47"/>
      <c r="HK133" s="47"/>
      <c r="HL133" s="47"/>
      <c r="HM133" s="47"/>
      <c r="HN133" s="47"/>
      <c r="HO133" s="47"/>
      <c r="HP133" s="47"/>
      <c r="HQ133" s="47"/>
      <c r="HR133" s="47"/>
      <c r="HS133" s="47"/>
      <c r="HT133" s="47"/>
      <c r="HU133" s="47"/>
      <c r="HV133" s="47"/>
      <c r="HW133" s="47"/>
      <c r="HX133" s="47"/>
      <c r="HY133" s="47"/>
      <c r="HZ133" s="47"/>
      <c r="IA133" s="47"/>
      <c r="IB133" s="47"/>
      <c r="IC133" s="47"/>
      <c r="ID133" s="47"/>
      <c r="IE133" s="47"/>
      <c r="IF133" s="47"/>
      <c r="IG133" s="47"/>
      <c r="IH133" s="47"/>
      <c r="II133" s="47"/>
      <c r="IJ133" s="47"/>
      <c r="IK133" s="47"/>
      <c r="IL133" s="47"/>
      <c r="IM133" s="47"/>
      <c r="IN133" s="47"/>
      <c r="IO133" s="47"/>
      <c r="IP133" s="47"/>
      <c r="IQ133" s="47"/>
      <c r="IR133" s="47"/>
      <c r="IS133" s="47"/>
      <c r="IT133" s="47"/>
      <c r="IU133" s="47"/>
      <c r="IV133" s="47"/>
      <c r="IW133" s="47"/>
      <c r="IX133" s="47"/>
      <c r="IY133" s="47"/>
      <c r="IZ133" s="47"/>
      <c r="JA133" s="47"/>
      <c r="JB133" s="47"/>
      <c r="JC133" s="47"/>
      <c r="JD133" s="47"/>
      <c r="JE133" s="47"/>
      <c r="JF133" s="47"/>
      <c r="JG133" s="47"/>
      <c r="JH133" s="47"/>
      <c r="JI133" s="47"/>
      <c r="JJ133" s="47"/>
      <c r="JK133" s="47"/>
      <c r="JL133" s="47"/>
      <c r="JM133" s="47"/>
      <c r="JN133" s="47"/>
      <c r="JO133" s="47"/>
      <c r="JP133" s="47"/>
      <c r="JQ133" s="47"/>
      <c r="JR133" s="47"/>
      <c r="JS133" s="47"/>
      <c r="JT133" s="47"/>
      <c r="JU133" s="47"/>
      <c r="JV133" s="47"/>
      <c r="JW133" s="47"/>
      <c r="JX133" s="47"/>
      <c r="JY133" s="47"/>
      <c r="JZ133" s="47"/>
      <c r="KA133" s="47"/>
      <c r="KB133" s="47"/>
      <c r="KC133" s="47"/>
      <c r="KD133" s="47"/>
      <c r="KE133" s="47"/>
      <c r="KF133" s="47"/>
      <c r="KG133" s="47"/>
      <c r="KH133" s="47"/>
      <c r="KI133" s="47"/>
      <c r="KJ133" s="47"/>
      <c r="KK133" s="47"/>
      <c r="KL133" s="47"/>
      <c r="KM133" s="47"/>
      <c r="KN133" s="47"/>
      <c r="KO133" s="47"/>
      <c r="KP133" s="47"/>
      <c r="KQ133" s="47"/>
      <c r="KR133" s="47"/>
      <c r="KS133" s="47"/>
      <c r="KT133" s="47"/>
      <c r="KU133" s="47"/>
      <c r="KV133" s="47"/>
      <c r="KW133" s="47"/>
      <c r="KX133" s="47"/>
      <c r="KY133" s="47"/>
      <c r="KZ133" s="47"/>
      <c r="LA133" s="47"/>
      <c r="LB133" s="47"/>
      <c r="LC133" s="47"/>
      <c r="LD133" s="47"/>
      <c r="LE133" s="47"/>
      <c r="LF133" s="47"/>
      <c r="LG133" s="47"/>
      <c r="LH133" s="47"/>
      <c r="LI133" s="47"/>
      <c r="LJ133" s="47"/>
      <c r="LK133" s="47"/>
      <c r="LL133" s="47"/>
      <c r="LM133" s="47"/>
      <c r="LN133" s="47"/>
      <c r="LO133" s="47"/>
      <c r="LP133" s="47"/>
      <c r="LQ133" s="47"/>
      <c r="LR133" s="47"/>
      <c r="LS133" s="47"/>
      <c r="LT133" s="47"/>
      <c r="LU133" s="47"/>
      <c r="LV133" s="47"/>
      <c r="LW133" s="47"/>
      <c r="LX133" s="47"/>
      <c r="LY133" s="47"/>
      <c r="LZ133" s="47"/>
      <c r="MA133" s="47"/>
      <c r="MB133" s="47"/>
      <c r="MC133" s="47"/>
    </row>
    <row r="134" spans="1:341" s="61" customFormat="1" ht="29.25" x14ac:dyDescent="0.25">
      <c r="A134" s="57" t="s">
        <v>223</v>
      </c>
      <c r="B134" s="58" t="s">
        <v>224</v>
      </c>
      <c r="C134" s="59" t="s">
        <v>555</v>
      </c>
      <c r="D134" s="60">
        <v>9174828080</v>
      </c>
      <c r="E134" s="103" t="s">
        <v>685</v>
      </c>
      <c r="F134" s="68"/>
      <c r="G134" s="68" t="s">
        <v>19</v>
      </c>
      <c r="H134" s="68" t="s">
        <v>19</v>
      </c>
      <c r="I134" s="68" t="s">
        <v>19</v>
      </c>
      <c r="J134" s="68"/>
      <c r="K134" s="68"/>
      <c r="L134" s="68"/>
      <c r="M134" s="68" t="s">
        <v>19</v>
      </c>
      <c r="N134" s="68"/>
      <c r="O134" s="68"/>
      <c r="P134" s="68"/>
      <c r="Q134" s="68" t="s">
        <v>19</v>
      </c>
      <c r="R134" s="70" t="s">
        <v>19</v>
      </c>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c r="CH134" s="47"/>
      <c r="CI134" s="47"/>
      <c r="CJ134" s="47"/>
      <c r="CK134" s="47"/>
      <c r="CL134" s="47"/>
      <c r="CM134" s="47"/>
      <c r="CN134" s="47"/>
      <c r="CO134" s="47"/>
      <c r="CP134" s="47"/>
      <c r="CQ134" s="47"/>
      <c r="CR134" s="47"/>
      <c r="CS134" s="47"/>
      <c r="CT134" s="47"/>
      <c r="CU134" s="47"/>
      <c r="CV134" s="47"/>
      <c r="CW134" s="47"/>
      <c r="CX134" s="47"/>
      <c r="CY134" s="47"/>
      <c r="CZ134" s="47"/>
      <c r="DA134" s="47"/>
      <c r="DB134" s="47"/>
      <c r="DC134" s="47"/>
      <c r="DD134" s="47"/>
      <c r="DE134" s="47"/>
      <c r="DF134" s="47"/>
      <c r="DG134" s="47"/>
      <c r="DH134" s="47"/>
      <c r="DI134" s="47"/>
      <c r="DJ134" s="47"/>
      <c r="DK134" s="47"/>
      <c r="DL134" s="47"/>
      <c r="DM134" s="47"/>
      <c r="DN134" s="47"/>
      <c r="DO134" s="47"/>
      <c r="DP134" s="47"/>
      <c r="DQ134" s="47"/>
      <c r="DR134" s="47"/>
      <c r="DS134" s="47"/>
      <c r="DT134" s="47"/>
      <c r="DU134" s="47"/>
      <c r="DV134" s="47"/>
      <c r="DW134" s="47"/>
      <c r="DX134" s="47"/>
      <c r="DY134" s="47"/>
      <c r="DZ134" s="47"/>
      <c r="EA134" s="47"/>
      <c r="EB134" s="47"/>
      <c r="EC134" s="47"/>
      <c r="ED134" s="47"/>
      <c r="EE134" s="47"/>
      <c r="EF134" s="47"/>
      <c r="EG134" s="47"/>
      <c r="EH134" s="47"/>
      <c r="EI134" s="47"/>
      <c r="EJ134" s="47"/>
      <c r="EK134" s="47"/>
      <c r="EL134" s="47"/>
      <c r="EM134" s="47"/>
      <c r="EN134" s="47"/>
      <c r="EO134" s="47"/>
      <c r="EP134" s="47"/>
      <c r="EQ134" s="47"/>
      <c r="ER134" s="47"/>
      <c r="ES134" s="47"/>
      <c r="ET134" s="47"/>
      <c r="EU134" s="47"/>
      <c r="EV134" s="47"/>
      <c r="EW134" s="47"/>
      <c r="EX134" s="47"/>
      <c r="EY134" s="47"/>
      <c r="EZ134" s="47"/>
      <c r="FA134" s="47"/>
      <c r="FB134" s="47"/>
      <c r="FC134" s="47"/>
      <c r="FD134" s="47"/>
      <c r="FE134" s="47"/>
      <c r="FF134" s="47"/>
      <c r="FG134" s="47"/>
      <c r="FH134" s="47"/>
      <c r="FI134" s="47"/>
      <c r="FJ134" s="47"/>
      <c r="FK134" s="47"/>
      <c r="FL134" s="47"/>
      <c r="FM134" s="47"/>
      <c r="FN134" s="47"/>
      <c r="FO134" s="47"/>
      <c r="FP134" s="47"/>
      <c r="FQ134" s="47"/>
      <c r="FR134" s="47"/>
      <c r="FS134" s="47"/>
      <c r="FT134" s="47"/>
      <c r="FU134" s="47"/>
      <c r="FV134" s="47"/>
      <c r="FW134" s="47"/>
      <c r="FX134" s="47"/>
      <c r="FY134" s="47"/>
      <c r="FZ134" s="47"/>
      <c r="GA134" s="47"/>
      <c r="GB134" s="47"/>
      <c r="GC134" s="47"/>
      <c r="GD134" s="47"/>
      <c r="GE134" s="47"/>
      <c r="GF134" s="47"/>
      <c r="GG134" s="47"/>
      <c r="GH134" s="47"/>
      <c r="GI134" s="47"/>
      <c r="GJ134" s="47"/>
      <c r="GK134" s="47"/>
      <c r="GL134" s="47"/>
      <c r="GM134" s="47"/>
      <c r="GN134" s="47"/>
      <c r="GO134" s="47"/>
      <c r="GP134" s="47"/>
      <c r="GQ134" s="47"/>
      <c r="GR134" s="47"/>
      <c r="GS134" s="47"/>
      <c r="GT134" s="47"/>
      <c r="GU134" s="47"/>
      <c r="GV134" s="47"/>
      <c r="GW134" s="47"/>
      <c r="GX134" s="47"/>
      <c r="GY134" s="47"/>
      <c r="GZ134" s="47"/>
      <c r="HA134" s="47"/>
      <c r="HB134" s="47"/>
      <c r="HC134" s="47"/>
      <c r="HD134" s="47"/>
      <c r="HE134" s="47"/>
      <c r="HF134" s="47"/>
      <c r="HG134" s="47"/>
      <c r="HH134" s="47"/>
      <c r="HI134" s="47"/>
      <c r="HJ134" s="47"/>
      <c r="HK134" s="47"/>
      <c r="HL134" s="47"/>
      <c r="HM134" s="47"/>
      <c r="HN134" s="47"/>
      <c r="HO134" s="47"/>
      <c r="HP134" s="47"/>
      <c r="HQ134" s="47"/>
      <c r="HR134" s="47"/>
      <c r="HS134" s="47"/>
      <c r="HT134" s="47"/>
      <c r="HU134" s="47"/>
      <c r="HV134" s="47"/>
      <c r="HW134" s="47"/>
      <c r="HX134" s="47"/>
      <c r="HY134" s="47"/>
      <c r="HZ134" s="47"/>
      <c r="IA134" s="47"/>
      <c r="IB134" s="47"/>
      <c r="IC134" s="47"/>
      <c r="ID134" s="47"/>
      <c r="IE134" s="47"/>
      <c r="IF134" s="47"/>
      <c r="IG134" s="47"/>
      <c r="IH134" s="47"/>
      <c r="II134" s="47"/>
      <c r="IJ134" s="47"/>
      <c r="IK134" s="47"/>
      <c r="IL134" s="47"/>
      <c r="IM134" s="47"/>
      <c r="IN134" s="47"/>
      <c r="IO134" s="47"/>
      <c r="IP134" s="47"/>
      <c r="IQ134" s="47"/>
      <c r="IR134" s="47"/>
      <c r="IS134" s="47"/>
      <c r="IT134" s="47"/>
      <c r="IU134" s="47"/>
      <c r="IV134" s="47"/>
      <c r="IW134" s="47"/>
      <c r="IX134" s="47"/>
      <c r="IY134" s="47"/>
      <c r="IZ134" s="47"/>
      <c r="JA134" s="47"/>
      <c r="JB134" s="47"/>
      <c r="JC134" s="47"/>
      <c r="JD134" s="47"/>
      <c r="JE134" s="47"/>
      <c r="JF134" s="47"/>
      <c r="JG134" s="47"/>
      <c r="JH134" s="47"/>
      <c r="JI134" s="47"/>
      <c r="JJ134" s="47"/>
      <c r="JK134" s="47"/>
      <c r="JL134" s="47"/>
      <c r="JM134" s="47"/>
      <c r="JN134" s="47"/>
      <c r="JO134" s="47"/>
      <c r="JP134" s="47"/>
      <c r="JQ134" s="47"/>
      <c r="JR134" s="47"/>
      <c r="JS134" s="47"/>
      <c r="JT134" s="47"/>
      <c r="JU134" s="47"/>
      <c r="JV134" s="47"/>
      <c r="JW134" s="47"/>
      <c r="JX134" s="47"/>
      <c r="JY134" s="47"/>
      <c r="JZ134" s="47"/>
      <c r="KA134" s="47"/>
      <c r="KB134" s="47"/>
      <c r="KC134" s="47"/>
      <c r="KD134" s="47"/>
      <c r="KE134" s="47"/>
      <c r="KF134" s="47"/>
      <c r="KG134" s="47"/>
      <c r="KH134" s="47"/>
      <c r="KI134" s="47"/>
      <c r="KJ134" s="47"/>
      <c r="KK134" s="47"/>
      <c r="KL134" s="47"/>
      <c r="KM134" s="47"/>
      <c r="KN134" s="47"/>
      <c r="KO134" s="47"/>
      <c r="KP134" s="47"/>
      <c r="KQ134" s="47"/>
      <c r="KR134" s="47"/>
      <c r="KS134" s="47"/>
      <c r="KT134" s="47"/>
      <c r="KU134" s="47"/>
      <c r="KV134" s="47"/>
      <c r="KW134" s="47"/>
      <c r="KX134" s="47"/>
      <c r="KY134" s="47"/>
      <c r="KZ134" s="47"/>
      <c r="LA134" s="47"/>
      <c r="LB134" s="47"/>
      <c r="LC134" s="47"/>
      <c r="LD134" s="47"/>
      <c r="LE134" s="47"/>
      <c r="LF134" s="47"/>
      <c r="LG134" s="47"/>
      <c r="LH134" s="47"/>
      <c r="LI134" s="47"/>
      <c r="LJ134" s="47"/>
      <c r="LK134" s="47"/>
      <c r="LL134" s="47"/>
      <c r="LM134" s="47"/>
      <c r="LN134" s="47"/>
      <c r="LO134" s="47"/>
      <c r="LP134" s="47"/>
      <c r="LQ134" s="47"/>
      <c r="LR134" s="47"/>
      <c r="LS134" s="47"/>
      <c r="LT134" s="47"/>
      <c r="LU134" s="47"/>
      <c r="LV134" s="47"/>
      <c r="LW134" s="47"/>
      <c r="LX134" s="47"/>
      <c r="LY134" s="47"/>
      <c r="LZ134" s="47"/>
      <c r="MA134" s="47"/>
      <c r="MB134" s="47"/>
      <c r="MC134" s="47"/>
    </row>
    <row r="135" spans="1:341" s="61" customFormat="1" ht="29.25" customHeight="1" x14ac:dyDescent="0.25">
      <c r="A135" s="62" t="s">
        <v>225</v>
      </c>
      <c r="B135" s="58" t="s">
        <v>226</v>
      </c>
      <c r="C135" s="59"/>
      <c r="D135" s="60">
        <v>9149255300</v>
      </c>
      <c r="E135" s="103" t="s">
        <v>685</v>
      </c>
      <c r="F135" s="68"/>
      <c r="G135" s="68" t="s">
        <v>19</v>
      </c>
      <c r="H135" s="68" t="s">
        <v>19</v>
      </c>
      <c r="I135" s="68" t="s">
        <v>19</v>
      </c>
      <c r="J135" s="68"/>
      <c r="K135" s="68" t="s">
        <v>19</v>
      </c>
      <c r="L135" s="68"/>
      <c r="M135" s="68" t="s">
        <v>19</v>
      </c>
      <c r="N135" s="68"/>
      <c r="O135" s="68" t="s">
        <v>19</v>
      </c>
      <c r="P135" s="68"/>
      <c r="Q135" s="68"/>
      <c r="R135" s="70" t="s">
        <v>19</v>
      </c>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c r="CH135" s="47"/>
      <c r="CI135" s="47"/>
      <c r="CJ135" s="47"/>
      <c r="CK135" s="47"/>
      <c r="CL135" s="47"/>
      <c r="CM135" s="47"/>
      <c r="CN135" s="47"/>
      <c r="CO135" s="47"/>
      <c r="CP135" s="47"/>
      <c r="CQ135" s="47"/>
      <c r="CR135" s="47"/>
      <c r="CS135" s="47"/>
      <c r="CT135" s="47"/>
      <c r="CU135" s="47"/>
      <c r="CV135" s="47"/>
      <c r="CW135" s="47"/>
      <c r="CX135" s="47"/>
      <c r="CY135" s="47"/>
      <c r="CZ135" s="47"/>
      <c r="DA135" s="47"/>
      <c r="DB135" s="47"/>
      <c r="DC135" s="47"/>
      <c r="DD135" s="47"/>
      <c r="DE135" s="47"/>
      <c r="DF135" s="47"/>
      <c r="DG135" s="47"/>
      <c r="DH135" s="47"/>
      <c r="DI135" s="47"/>
      <c r="DJ135" s="47"/>
      <c r="DK135" s="47"/>
      <c r="DL135" s="47"/>
      <c r="DM135" s="47"/>
      <c r="DN135" s="47"/>
      <c r="DO135" s="47"/>
      <c r="DP135" s="47"/>
      <c r="DQ135" s="47"/>
      <c r="DR135" s="47"/>
      <c r="DS135" s="47"/>
      <c r="DT135" s="47"/>
      <c r="DU135" s="47"/>
      <c r="DV135" s="47"/>
      <c r="DW135" s="47"/>
      <c r="DX135" s="47"/>
      <c r="DY135" s="47"/>
      <c r="DZ135" s="47"/>
      <c r="EA135" s="47"/>
      <c r="EB135" s="47"/>
      <c r="EC135" s="47"/>
      <c r="ED135" s="47"/>
      <c r="EE135" s="47"/>
      <c r="EF135" s="47"/>
      <c r="EG135" s="47"/>
      <c r="EH135" s="47"/>
      <c r="EI135" s="47"/>
      <c r="EJ135" s="47"/>
      <c r="EK135" s="47"/>
      <c r="EL135" s="47"/>
      <c r="EM135" s="47"/>
      <c r="EN135" s="47"/>
      <c r="EO135" s="47"/>
      <c r="EP135" s="47"/>
      <c r="EQ135" s="47"/>
      <c r="ER135" s="47"/>
      <c r="ES135" s="47"/>
      <c r="ET135" s="47"/>
      <c r="EU135" s="47"/>
      <c r="EV135" s="47"/>
      <c r="EW135" s="47"/>
      <c r="EX135" s="47"/>
      <c r="EY135" s="47"/>
      <c r="EZ135" s="47"/>
      <c r="FA135" s="47"/>
      <c r="FB135" s="47"/>
      <c r="FC135" s="47"/>
      <c r="FD135" s="47"/>
      <c r="FE135" s="47"/>
      <c r="FF135" s="47"/>
      <c r="FG135" s="47"/>
      <c r="FH135" s="47"/>
      <c r="FI135" s="47"/>
      <c r="FJ135" s="47"/>
      <c r="FK135" s="47"/>
      <c r="FL135" s="47"/>
      <c r="FM135" s="47"/>
      <c r="FN135" s="47"/>
      <c r="FO135" s="47"/>
      <c r="FP135" s="47"/>
      <c r="FQ135" s="47"/>
      <c r="FR135" s="47"/>
      <c r="FS135" s="47"/>
      <c r="FT135" s="47"/>
      <c r="FU135" s="47"/>
      <c r="FV135" s="47"/>
      <c r="FW135" s="47"/>
      <c r="FX135" s="47"/>
      <c r="FY135" s="47"/>
      <c r="FZ135" s="47"/>
      <c r="GA135" s="47"/>
      <c r="GB135" s="47"/>
      <c r="GC135" s="47"/>
      <c r="GD135" s="47"/>
      <c r="GE135" s="47"/>
      <c r="GF135" s="47"/>
      <c r="GG135" s="47"/>
      <c r="GH135" s="47"/>
      <c r="GI135" s="47"/>
      <c r="GJ135" s="47"/>
      <c r="GK135" s="47"/>
      <c r="GL135" s="47"/>
      <c r="GM135" s="47"/>
      <c r="GN135" s="47"/>
      <c r="GO135" s="47"/>
      <c r="GP135" s="47"/>
      <c r="GQ135" s="47"/>
      <c r="GR135" s="47"/>
      <c r="GS135" s="47"/>
      <c r="GT135" s="47"/>
      <c r="GU135" s="47"/>
      <c r="GV135" s="47"/>
      <c r="GW135" s="47"/>
      <c r="GX135" s="47"/>
      <c r="GY135" s="47"/>
      <c r="GZ135" s="47"/>
      <c r="HA135" s="47"/>
      <c r="HB135" s="47"/>
      <c r="HC135" s="47"/>
      <c r="HD135" s="47"/>
      <c r="HE135" s="47"/>
      <c r="HF135" s="47"/>
      <c r="HG135" s="47"/>
      <c r="HH135" s="47"/>
      <c r="HI135" s="47"/>
      <c r="HJ135" s="47"/>
      <c r="HK135" s="47"/>
      <c r="HL135" s="47"/>
      <c r="HM135" s="47"/>
      <c r="HN135" s="47"/>
      <c r="HO135" s="47"/>
      <c r="HP135" s="47"/>
      <c r="HQ135" s="47"/>
      <c r="HR135" s="47"/>
      <c r="HS135" s="47"/>
      <c r="HT135" s="47"/>
      <c r="HU135" s="47"/>
      <c r="HV135" s="47"/>
      <c r="HW135" s="47"/>
      <c r="HX135" s="47"/>
      <c r="HY135" s="47"/>
      <c r="HZ135" s="47"/>
      <c r="IA135" s="47"/>
      <c r="IB135" s="47"/>
      <c r="IC135" s="47"/>
      <c r="ID135" s="47"/>
      <c r="IE135" s="47"/>
      <c r="IF135" s="47"/>
      <c r="IG135" s="47"/>
      <c r="IH135" s="47"/>
      <c r="II135" s="47"/>
      <c r="IJ135" s="47"/>
      <c r="IK135" s="47"/>
      <c r="IL135" s="47"/>
      <c r="IM135" s="47"/>
      <c r="IN135" s="47"/>
      <c r="IO135" s="47"/>
      <c r="IP135" s="47"/>
      <c r="IQ135" s="47"/>
      <c r="IR135" s="47"/>
      <c r="IS135" s="47"/>
      <c r="IT135" s="47"/>
      <c r="IU135" s="47"/>
      <c r="IV135" s="47"/>
      <c r="IW135" s="47"/>
      <c r="IX135" s="47"/>
      <c r="IY135" s="47"/>
      <c r="IZ135" s="47"/>
      <c r="JA135" s="47"/>
      <c r="JB135" s="47"/>
      <c r="JC135" s="47"/>
      <c r="JD135" s="47"/>
      <c r="JE135" s="47"/>
      <c r="JF135" s="47"/>
      <c r="JG135" s="47"/>
      <c r="JH135" s="47"/>
      <c r="JI135" s="47"/>
      <c r="JJ135" s="47"/>
      <c r="JK135" s="47"/>
      <c r="JL135" s="47"/>
      <c r="JM135" s="47"/>
      <c r="JN135" s="47"/>
      <c r="JO135" s="47"/>
      <c r="JP135" s="47"/>
      <c r="JQ135" s="47"/>
      <c r="JR135" s="47"/>
      <c r="JS135" s="47"/>
      <c r="JT135" s="47"/>
      <c r="JU135" s="47"/>
      <c r="JV135" s="47"/>
      <c r="JW135" s="47"/>
      <c r="JX135" s="47"/>
      <c r="JY135" s="47"/>
      <c r="JZ135" s="47"/>
      <c r="KA135" s="47"/>
      <c r="KB135" s="47"/>
      <c r="KC135" s="47"/>
      <c r="KD135" s="47"/>
      <c r="KE135" s="47"/>
      <c r="KF135" s="47"/>
      <c r="KG135" s="47"/>
      <c r="KH135" s="47"/>
      <c r="KI135" s="47"/>
      <c r="KJ135" s="47"/>
      <c r="KK135" s="47"/>
      <c r="KL135" s="47"/>
      <c r="KM135" s="47"/>
      <c r="KN135" s="47"/>
      <c r="KO135" s="47"/>
      <c r="KP135" s="47"/>
      <c r="KQ135" s="47"/>
      <c r="KR135" s="47"/>
      <c r="KS135" s="47"/>
      <c r="KT135" s="47"/>
      <c r="KU135" s="47"/>
      <c r="KV135" s="47"/>
      <c r="KW135" s="47"/>
      <c r="KX135" s="47"/>
      <c r="KY135" s="47"/>
      <c r="KZ135" s="47"/>
      <c r="LA135" s="47"/>
      <c r="LB135" s="47"/>
      <c r="LC135" s="47"/>
      <c r="LD135" s="47"/>
      <c r="LE135" s="47"/>
      <c r="LF135" s="47"/>
      <c r="LG135" s="47"/>
      <c r="LH135" s="47"/>
      <c r="LI135" s="47"/>
      <c r="LJ135" s="47"/>
      <c r="LK135" s="47"/>
      <c r="LL135" s="47"/>
      <c r="LM135" s="47"/>
      <c r="LN135" s="47"/>
      <c r="LO135" s="47"/>
      <c r="LP135" s="47"/>
      <c r="LQ135" s="47"/>
      <c r="LR135" s="47"/>
      <c r="LS135" s="47"/>
      <c r="LT135" s="47"/>
      <c r="LU135" s="47"/>
      <c r="LV135" s="47"/>
      <c r="LW135" s="47"/>
      <c r="LX135" s="47"/>
      <c r="LY135" s="47"/>
      <c r="LZ135" s="47"/>
      <c r="MA135" s="47"/>
      <c r="MB135" s="47"/>
      <c r="MC135" s="47"/>
    </row>
    <row r="136" spans="1:341" x14ac:dyDescent="0.25">
      <c r="A136" s="57" t="s">
        <v>103</v>
      </c>
      <c r="B136" s="58" t="s">
        <v>442</v>
      </c>
      <c r="C136" s="59" t="s">
        <v>443</v>
      </c>
      <c r="D136" s="60" t="s">
        <v>444</v>
      </c>
      <c r="E136" s="103" t="s">
        <v>685</v>
      </c>
      <c r="F136" s="68" t="s">
        <v>19</v>
      </c>
      <c r="G136" s="68" t="s">
        <v>19</v>
      </c>
      <c r="H136" s="68" t="s">
        <v>19</v>
      </c>
      <c r="I136" s="68" t="s">
        <v>19</v>
      </c>
      <c r="J136" s="68" t="s">
        <v>19</v>
      </c>
      <c r="K136" s="68" t="s">
        <v>19</v>
      </c>
      <c r="L136" s="68" t="s">
        <v>19</v>
      </c>
      <c r="M136" s="68" t="s">
        <v>19</v>
      </c>
      <c r="N136" s="68" t="s">
        <v>19</v>
      </c>
      <c r="O136" s="68" t="s">
        <v>19</v>
      </c>
      <c r="P136" s="68" t="s">
        <v>19</v>
      </c>
      <c r="Q136" s="68" t="s">
        <v>19</v>
      </c>
      <c r="R136" s="70" t="s">
        <v>19</v>
      </c>
    </row>
    <row r="137" spans="1:341" ht="30" x14ac:dyDescent="0.25">
      <c r="A137" s="57" t="s">
        <v>227</v>
      </c>
      <c r="B137" s="58" t="s">
        <v>567</v>
      </c>
      <c r="C137" s="80" t="s">
        <v>568</v>
      </c>
      <c r="D137" s="60">
        <v>7182240566</v>
      </c>
      <c r="E137" s="103" t="s">
        <v>685</v>
      </c>
      <c r="F137" s="68" t="s">
        <v>19</v>
      </c>
      <c r="G137" s="68"/>
      <c r="H137" s="68"/>
      <c r="I137" s="68" t="s">
        <v>19</v>
      </c>
      <c r="J137" s="68"/>
      <c r="K137" s="68"/>
      <c r="L137" s="68"/>
      <c r="M137" s="68"/>
      <c r="N137" s="68"/>
      <c r="O137" s="68"/>
      <c r="P137" s="68"/>
      <c r="Q137" s="68"/>
      <c r="R137" s="70"/>
    </row>
    <row r="138" spans="1:341" s="61" customFormat="1" x14ac:dyDescent="0.25">
      <c r="A138" s="57" t="s">
        <v>104</v>
      </c>
      <c r="B138" s="58" t="s">
        <v>445</v>
      </c>
      <c r="C138" s="59" t="s">
        <v>446</v>
      </c>
      <c r="D138" s="60">
        <v>2127877120</v>
      </c>
      <c r="E138" s="103" t="s">
        <v>685</v>
      </c>
      <c r="F138" s="68" t="s">
        <v>19</v>
      </c>
      <c r="G138" s="68" t="s">
        <v>19</v>
      </c>
      <c r="H138" s="68"/>
      <c r="I138" s="68"/>
      <c r="J138" s="68"/>
      <c r="K138" s="68"/>
      <c r="L138" s="68"/>
      <c r="M138" s="68"/>
      <c r="N138" s="68"/>
      <c r="O138" s="68"/>
      <c r="P138" s="68"/>
      <c r="Q138" s="68" t="s">
        <v>19</v>
      </c>
      <c r="R138" s="70"/>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c r="DG138" s="47"/>
      <c r="DH138" s="47"/>
      <c r="DI138" s="47"/>
      <c r="DJ138" s="47"/>
      <c r="DK138" s="47"/>
      <c r="DL138" s="47"/>
      <c r="DM138" s="47"/>
      <c r="DN138" s="47"/>
      <c r="DO138" s="47"/>
      <c r="DP138" s="47"/>
      <c r="DQ138" s="47"/>
      <c r="DR138" s="47"/>
      <c r="DS138" s="47"/>
      <c r="DT138" s="47"/>
      <c r="DU138" s="47"/>
      <c r="DV138" s="47"/>
      <c r="DW138" s="47"/>
      <c r="DX138" s="47"/>
      <c r="DY138" s="47"/>
      <c r="DZ138" s="47"/>
      <c r="EA138" s="47"/>
      <c r="EB138" s="47"/>
      <c r="EC138" s="47"/>
      <c r="ED138" s="47"/>
      <c r="EE138" s="47"/>
      <c r="EF138" s="47"/>
      <c r="EG138" s="47"/>
      <c r="EH138" s="47"/>
      <c r="EI138" s="47"/>
      <c r="EJ138" s="47"/>
      <c r="EK138" s="47"/>
      <c r="EL138" s="47"/>
      <c r="EM138" s="47"/>
      <c r="EN138" s="47"/>
      <c r="EO138" s="47"/>
      <c r="EP138" s="47"/>
      <c r="EQ138" s="47"/>
      <c r="ER138" s="47"/>
      <c r="ES138" s="47"/>
      <c r="ET138" s="47"/>
      <c r="EU138" s="47"/>
      <c r="EV138" s="47"/>
      <c r="EW138" s="47"/>
      <c r="EX138" s="47"/>
      <c r="EY138" s="47"/>
      <c r="EZ138" s="47"/>
      <c r="FA138" s="47"/>
      <c r="FB138" s="47"/>
      <c r="FC138" s="47"/>
      <c r="FD138" s="47"/>
      <c r="FE138" s="47"/>
      <c r="FF138" s="47"/>
      <c r="FG138" s="47"/>
      <c r="FH138" s="47"/>
      <c r="FI138" s="47"/>
      <c r="FJ138" s="47"/>
      <c r="FK138" s="47"/>
      <c r="FL138" s="47"/>
      <c r="FM138" s="47"/>
      <c r="FN138" s="47"/>
      <c r="FO138" s="47"/>
      <c r="FP138" s="47"/>
      <c r="FQ138" s="47"/>
      <c r="FR138" s="47"/>
      <c r="FS138" s="47"/>
      <c r="FT138" s="47"/>
      <c r="FU138" s="47"/>
      <c r="FV138" s="47"/>
      <c r="FW138" s="47"/>
      <c r="FX138" s="47"/>
      <c r="FY138" s="47"/>
      <c r="FZ138" s="47"/>
      <c r="GA138" s="47"/>
      <c r="GB138" s="47"/>
      <c r="GC138" s="47"/>
      <c r="GD138" s="47"/>
      <c r="GE138" s="47"/>
      <c r="GF138" s="47"/>
      <c r="GG138" s="47"/>
      <c r="GH138" s="47"/>
      <c r="GI138" s="47"/>
      <c r="GJ138" s="47"/>
      <c r="GK138" s="47"/>
      <c r="GL138" s="47"/>
      <c r="GM138" s="47"/>
      <c r="GN138" s="47"/>
      <c r="GO138" s="47"/>
      <c r="GP138" s="47"/>
      <c r="GQ138" s="47"/>
      <c r="GR138" s="47"/>
      <c r="GS138" s="47"/>
      <c r="GT138" s="47"/>
      <c r="GU138" s="47"/>
      <c r="GV138" s="47"/>
      <c r="GW138" s="47"/>
      <c r="GX138" s="47"/>
      <c r="GY138" s="47"/>
      <c r="GZ138" s="47"/>
      <c r="HA138" s="47"/>
      <c r="HB138" s="47"/>
      <c r="HC138" s="47"/>
      <c r="HD138" s="47"/>
      <c r="HE138" s="47"/>
      <c r="HF138" s="47"/>
      <c r="HG138" s="47"/>
      <c r="HH138" s="47"/>
      <c r="HI138" s="47"/>
      <c r="HJ138" s="47"/>
      <c r="HK138" s="47"/>
      <c r="HL138" s="47"/>
      <c r="HM138" s="47"/>
      <c r="HN138" s="47"/>
      <c r="HO138" s="47"/>
      <c r="HP138" s="47"/>
      <c r="HQ138" s="47"/>
      <c r="HR138" s="47"/>
      <c r="HS138" s="47"/>
      <c r="HT138" s="47"/>
      <c r="HU138" s="47"/>
      <c r="HV138" s="47"/>
      <c r="HW138" s="47"/>
      <c r="HX138" s="47"/>
      <c r="HY138" s="47"/>
      <c r="HZ138" s="47"/>
      <c r="IA138" s="47"/>
      <c r="IB138" s="47"/>
      <c r="IC138" s="47"/>
      <c r="ID138" s="47"/>
      <c r="IE138" s="47"/>
      <c r="IF138" s="47"/>
      <c r="IG138" s="47"/>
      <c r="IH138" s="47"/>
      <c r="II138" s="47"/>
      <c r="IJ138" s="47"/>
      <c r="IK138" s="47"/>
      <c r="IL138" s="47"/>
      <c r="IM138" s="47"/>
      <c r="IN138" s="47"/>
      <c r="IO138" s="47"/>
      <c r="IP138" s="47"/>
      <c r="IQ138" s="47"/>
      <c r="IR138" s="47"/>
      <c r="IS138" s="47"/>
      <c r="IT138" s="47"/>
      <c r="IU138" s="47"/>
      <c r="IV138" s="47"/>
      <c r="IW138" s="47"/>
      <c r="IX138" s="47"/>
      <c r="IY138" s="47"/>
      <c r="IZ138" s="47"/>
      <c r="JA138" s="47"/>
      <c r="JB138" s="47"/>
      <c r="JC138" s="47"/>
      <c r="JD138" s="47"/>
      <c r="JE138" s="47"/>
      <c r="JF138" s="47"/>
      <c r="JG138" s="47"/>
      <c r="JH138" s="47"/>
      <c r="JI138" s="47"/>
      <c r="JJ138" s="47"/>
      <c r="JK138" s="47"/>
      <c r="JL138" s="47"/>
      <c r="JM138" s="47"/>
      <c r="JN138" s="47"/>
      <c r="JO138" s="47"/>
      <c r="JP138" s="47"/>
      <c r="JQ138" s="47"/>
      <c r="JR138" s="47"/>
      <c r="JS138" s="47"/>
      <c r="JT138" s="47"/>
      <c r="JU138" s="47"/>
      <c r="JV138" s="47"/>
      <c r="JW138" s="47"/>
      <c r="JX138" s="47"/>
      <c r="JY138" s="47"/>
      <c r="JZ138" s="47"/>
      <c r="KA138" s="47"/>
      <c r="KB138" s="47"/>
      <c r="KC138" s="47"/>
      <c r="KD138" s="47"/>
      <c r="KE138" s="47"/>
      <c r="KF138" s="47"/>
      <c r="KG138" s="47"/>
      <c r="KH138" s="47"/>
      <c r="KI138" s="47"/>
      <c r="KJ138" s="47"/>
      <c r="KK138" s="47"/>
      <c r="KL138" s="47"/>
      <c r="KM138" s="47"/>
      <c r="KN138" s="47"/>
      <c r="KO138" s="47"/>
      <c r="KP138" s="47"/>
      <c r="KQ138" s="47"/>
      <c r="KR138" s="47"/>
      <c r="KS138" s="47"/>
      <c r="KT138" s="47"/>
      <c r="KU138" s="47"/>
      <c r="KV138" s="47"/>
      <c r="KW138" s="47"/>
      <c r="KX138" s="47"/>
      <c r="KY138" s="47"/>
      <c r="KZ138" s="47"/>
      <c r="LA138" s="47"/>
      <c r="LB138" s="47"/>
      <c r="LC138" s="47"/>
      <c r="LD138" s="47"/>
      <c r="LE138" s="47"/>
      <c r="LF138" s="47"/>
      <c r="LG138" s="47"/>
      <c r="LH138" s="47"/>
      <c r="LI138" s="47"/>
      <c r="LJ138" s="47"/>
      <c r="LK138" s="47"/>
      <c r="LL138" s="47"/>
      <c r="LM138" s="47"/>
      <c r="LN138" s="47"/>
      <c r="LO138" s="47"/>
      <c r="LP138" s="47"/>
      <c r="LQ138" s="47"/>
      <c r="LR138" s="47"/>
      <c r="LS138" s="47"/>
      <c r="LT138" s="47"/>
      <c r="LU138" s="47"/>
      <c r="LV138" s="47"/>
      <c r="LW138" s="47"/>
      <c r="LX138" s="47"/>
      <c r="LY138" s="47"/>
      <c r="LZ138" s="47"/>
      <c r="MA138" s="47"/>
      <c r="MB138" s="47"/>
      <c r="MC138" s="47"/>
    </row>
    <row r="139" spans="1:341" s="61" customFormat="1" ht="29.25" x14ac:dyDescent="0.25">
      <c r="A139" s="57" t="s">
        <v>105</v>
      </c>
      <c r="B139" s="58" t="s">
        <v>660</v>
      </c>
      <c r="C139" s="59" t="s">
        <v>661</v>
      </c>
      <c r="D139" s="60" t="s">
        <v>662</v>
      </c>
      <c r="E139" s="103" t="s">
        <v>685</v>
      </c>
      <c r="F139" s="68" t="s">
        <v>21</v>
      </c>
      <c r="G139" s="68" t="s">
        <v>19</v>
      </c>
      <c r="H139" s="68" t="s">
        <v>19</v>
      </c>
      <c r="I139" s="68" t="s">
        <v>19</v>
      </c>
      <c r="J139" s="68" t="s">
        <v>19</v>
      </c>
      <c r="K139" s="68" t="s">
        <v>19</v>
      </c>
      <c r="L139" s="68" t="s">
        <v>21</v>
      </c>
      <c r="M139" s="68" t="s">
        <v>19</v>
      </c>
      <c r="N139" s="68" t="s">
        <v>19</v>
      </c>
      <c r="O139" s="68" t="s">
        <v>19</v>
      </c>
      <c r="P139" s="68" t="s">
        <v>19</v>
      </c>
      <c r="Q139" s="68" t="s">
        <v>19</v>
      </c>
      <c r="R139" s="70" t="s">
        <v>19</v>
      </c>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7"/>
      <c r="CJ139" s="47"/>
      <c r="CK139" s="47"/>
      <c r="CL139" s="47"/>
      <c r="CM139" s="47"/>
      <c r="CN139" s="47"/>
      <c r="CO139" s="47"/>
      <c r="CP139" s="47"/>
      <c r="CQ139" s="47"/>
      <c r="CR139" s="47"/>
      <c r="CS139" s="47"/>
      <c r="CT139" s="47"/>
      <c r="CU139" s="47"/>
      <c r="CV139" s="47"/>
      <c r="CW139" s="47"/>
      <c r="CX139" s="47"/>
      <c r="CY139" s="47"/>
      <c r="CZ139" s="47"/>
      <c r="DA139" s="47"/>
      <c r="DB139" s="47"/>
      <c r="DC139" s="47"/>
      <c r="DD139" s="47"/>
      <c r="DE139" s="47"/>
      <c r="DF139" s="47"/>
      <c r="DG139" s="47"/>
      <c r="DH139" s="47"/>
      <c r="DI139" s="47"/>
      <c r="DJ139" s="47"/>
      <c r="DK139" s="47"/>
      <c r="DL139" s="47"/>
      <c r="DM139" s="47"/>
      <c r="DN139" s="47"/>
      <c r="DO139" s="47"/>
      <c r="DP139" s="47"/>
      <c r="DQ139" s="47"/>
      <c r="DR139" s="47"/>
      <c r="DS139" s="47"/>
      <c r="DT139" s="47"/>
      <c r="DU139" s="47"/>
      <c r="DV139" s="47"/>
      <c r="DW139" s="47"/>
      <c r="DX139" s="47"/>
      <c r="DY139" s="47"/>
      <c r="DZ139" s="47"/>
      <c r="EA139" s="47"/>
      <c r="EB139" s="47"/>
      <c r="EC139" s="47"/>
      <c r="ED139" s="47"/>
      <c r="EE139" s="47"/>
      <c r="EF139" s="47"/>
      <c r="EG139" s="47"/>
      <c r="EH139" s="47"/>
      <c r="EI139" s="47"/>
      <c r="EJ139" s="47"/>
      <c r="EK139" s="47"/>
      <c r="EL139" s="47"/>
      <c r="EM139" s="47"/>
      <c r="EN139" s="47"/>
      <c r="EO139" s="47"/>
      <c r="EP139" s="47"/>
      <c r="EQ139" s="47"/>
      <c r="ER139" s="47"/>
      <c r="ES139" s="47"/>
      <c r="ET139" s="47"/>
      <c r="EU139" s="47"/>
      <c r="EV139" s="47"/>
      <c r="EW139" s="47"/>
      <c r="EX139" s="47"/>
      <c r="EY139" s="47"/>
      <c r="EZ139" s="47"/>
      <c r="FA139" s="47"/>
      <c r="FB139" s="47"/>
      <c r="FC139" s="47"/>
      <c r="FD139" s="47"/>
      <c r="FE139" s="47"/>
      <c r="FF139" s="47"/>
      <c r="FG139" s="47"/>
      <c r="FH139" s="47"/>
      <c r="FI139" s="47"/>
      <c r="FJ139" s="47"/>
      <c r="FK139" s="47"/>
      <c r="FL139" s="47"/>
      <c r="FM139" s="47"/>
      <c r="FN139" s="47"/>
      <c r="FO139" s="47"/>
      <c r="FP139" s="47"/>
      <c r="FQ139" s="47"/>
      <c r="FR139" s="47"/>
      <c r="FS139" s="47"/>
      <c r="FT139" s="47"/>
      <c r="FU139" s="47"/>
      <c r="FV139" s="47"/>
      <c r="FW139" s="47"/>
      <c r="FX139" s="47"/>
      <c r="FY139" s="47"/>
      <c r="FZ139" s="47"/>
      <c r="GA139" s="47"/>
      <c r="GB139" s="47"/>
      <c r="GC139" s="47"/>
      <c r="GD139" s="47"/>
      <c r="GE139" s="47"/>
      <c r="GF139" s="47"/>
      <c r="GG139" s="47"/>
      <c r="GH139" s="47"/>
      <c r="GI139" s="47"/>
      <c r="GJ139" s="47"/>
      <c r="GK139" s="47"/>
      <c r="GL139" s="47"/>
      <c r="GM139" s="47"/>
      <c r="GN139" s="47"/>
      <c r="GO139" s="47"/>
      <c r="GP139" s="47"/>
      <c r="GQ139" s="47"/>
      <c r="GR139" s="47"/>
      <c r="GS139" s="47"/>
      <c r="GT139" s="47"/>
      <c r="GU139" s="47"/>
      <c r="GV139" s="47"/>
      <c r="GW139" s="47"/>
      <c r="GX139" s="47"/>
      <c r="GY139" s="47"/>
      <c r="GZ139" s="47"/>
      <c r="HA139" s="47"/>
      <c r="HB139" s="47"/>
      <c r="HC139" s="47"/>
      <c r="HD139" s="47"/>
      <c r="HE139" s="47"/>
      <c r="HF139" s="47"/>
      <c r="HG139" s="47"/>
      <c r="HH139" s="47"/>
      <c r="HI139" s="47"/>
      <c r="HJ139" s="47"/>
      <c r="HK139" s="47"/>
      <c r="HL139" s="47"/>
      <c r="HM139" s="47"/>
      <c r="HN139" s="47"/>
      <c r="HO139" s="47"/>
      <c r="HP139" s="47"/>
      <c r="HQ139" s="47"/>
      <c r="HR139" s="47"/>
      <c r="HS139" s="47"/>
      <c r="HT139" s="47"/>
      <c r="HU139" s="47"/>
      <c r="HV139" s="47"/>
      <c r="HW139" s="47"/>
      <c r="HX139" s="47"/>
      <c r="HY139" s="47"/>
      <c r="HZ139" s="47"/>
      <c r="IA139" s="47"/>
      <c r="IB139" s="47"/>
      <c r="IC139" s="47"/>
      <c r="ID139" s="47"/>
      <c r="IE139" s="47"/>
      <c r="IF139" s="47"/>
      <c r="IG139" s="47"/>
      <c r="IH139" s="47"/>
      <c r="II139" s="47"/>
      <c r="IJ139" s="47"/>
      <c r="IK139" s="47"/>
      <c r="IL139" s="47"/>
      <c r="IM139" s="47"/>
      <c r="IN139" s="47"/>
      <c r="IO139" s="47"/>
      <c r="IP139" s="47"/>
      <c r="IQ139" s="47"/>
      <c r="IR139" s="47"/>
      <c r="IS139" s="47"/>
      <c r="IT139" s="47"/>
      <c r="IU139" s="47"/>
      <c r="IV139" s="47"/>
      <c r="IW139" s="47"/>
      <c r="IX139" s="47"/>
      <c r="IY139" s="47"/>
      <c r="IZ139" s="47"/>
      <c r="JA139" s="47"/>
      <c r="JB139" s="47"/>
      <c r="JC139" s="47"/>
      <c r="JD139" s="47"/>
      <c r="JE139" s="47"/>
      <c r="JF139" s="47"/>
      <c r="JG139" s="47"/>
      <c r="JH139" s="47"/>
      <c r="JI139" s="47"/>
      <c r="JJ139" s="47"/>
      <c r="JK139" s="47"/>
      <c r="JL139" s="47"/>
      <c r="JM139" s="47"/>
      <c r="JN139" s="47"/>
      <c r="JO139" s="47"/>
      <c r="JP139" s="47"/>
      <c r="JQ139" s="47"/>
      <c r="JR139" s="47"/>
      <c r="JS139" s="47"/>
      <c r="JT139" s="47"/>
      <c r="JU139" s="47"/>
      <c r="JV139" s="47"/>
      <c r="JW139" s="47"/>
      <c r="JX139" s="47"/>
      <c r="JY139" s="47"/>
      <c r="JZ139" s="47"/>
      <c r="KA139" s="47"/>
      <c r="KB139" s="47"/>
      <c r="KC139" s="47"/>
      <c r="KD139" s="47"/>
      <c r="KE139" s="47"/>
      <c r="KF139" s="47"/>
      <c r="KG139" s="47"/>
      <c r="KH139" s="47"/>
      <c r="KI139" s="47"/>
      <c r="KJ139" s="47"/>
      <c r="KK139" s="47"/>
      <c r="KL139" s="47"/>
      <c r="KM139" s="47"/>
      <c r="KN139" s="47"/>
      <c r="KO139" s="47"/>
      <c r="KP139" s="47"/>
      <c r="KQ139" s="47"/>
      <c r="KR139" s="47"/>
      <c r="KS139" s="47"/>
      <c r="KT139" s="47"/>
      <c r="KU139" s="47"/>
      <c r="KV139" s="47"/>
      <c r="KW139" s="47"/>
      <c r="KX139" s="47"/>
      <c r="KY139" s="47"/>
      <c r="KZ139" s="47"/>
      <c r="LA139" s="47"/>
      <c r="LB139" s="47"/>
      <c r="LC139" s="47"/>
      <c r="LD139" s="47"/>
      <c r="LE139" s="47"/>
      <c r="LF139" s="47"/>
      <c r="LG139" s="47"/>
      <c r="LH139" s="47"/>
      <c r="LI139" s="47"/>
      <c r="LJ139" s="47"/>
      <c r="LK139" s="47"/>
      <c r="LL139" s="47"/>
      <c r="LM139" s="47"/>
      <c r="LN139" s="47"/>
      <c r="LO139" s="47"/>
      <c r="LP139" s="47"/>
      <c r="LQ139" s="47"/>
      <c r="LR139" s="47"/>
      <c r="LS139" s="47"/>
      <c r="LT139" s="47"/>
      <c r="LU139" s="47"/>
      <c r="LV139" s="47"/>
      <c r="LW139" s="47"/>
      <c r="LX139" s="47"/>
      <c r="LY139" s="47"/>
      <c r="LZ139" s="47"/>
      <c r="MA139" s="47"/>
      <c r="MB139" s="47"/>
      <c r="MC139" s="47"/>
    </row>
    <row r="140" spans="1:341" s="61" customFormat="1" ht="29.25" x14ac:dyDescent="0.25">
      <c r="A140" s="57" t="s">
        <v>228</v>
      </c>
      <c r="B140" s="58" t="s">
        <v>229</v>
      </c>
      <c r="C140" s="59" t="s">
        <v>639</v>
      </c>
      <c r="D140" s="60">
        <v>2129517030</v>
      </c>
      <c r="E140" s="103" t="s">
        <v>685</v>
      </c>
      <c r="F140" s="68" t="s">
        <v>21</v>
      </c>
      <c r="G140" s="68" t="s">
        <v>21</v>
      </c>
      <c r="H140" s="68" t="s">
        <v>21</v>
      </c>
      <c r="I140" s="68" t="s">
        <v>21</v>
      </c>
      <c r="J140" s="68"/>
      <c r="K140" s="68"/>
      <c r="L140" s="68"/>
      <c r="M140" s="68"/>
      <c r="N140" s="68"/>
      <c r="O140" s="68"/>
      <c r="P140" s="68"/>
      <c r="Q140" s="68"/>
      <c r="R140" s="70"/>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47"/>
      <c r="CJ140" s="47"/>
      <c r="CK140" s="47"/>
      <c r="CL140" s="47"/>
      <c r="CM140" s="47"/>
      <c r="CN140" s="47"/>
      <c r="CO140" s="47"/>
      <c r="CP140" s="47"/>
      <c r="CQ140" s="47"/>
      <c r="CR140" s="47"/>
      <c r="CS140" s="47"/>
      <c r="CT140" s="47"/>
      <c r="CU140" s="47"/>
      <c r="CV140" s="47"/>
      <c r="CW140" s="47"/>
      <c r="CX140" s="47"/>
      <c r="CY140" s="47"/>
      <c r="CZ140" s="47"/>
      <c r="DA140" s="47"/>
      <c r="DB140" s="47"/>
      <c r="DC140" s="47"/>
      <c r="DD140" s="47"/>
      <c r="DE140" s="47"/>
      <c r="DF140" s="47"/>
      <c r="DG140" s="47"/>
      <c r="DH140" s="47"/>
      <c r="DI140" s="47"/>
      <c r="DJ140" s="47"/>
      <c r="DK140" s="47"/>
      <c r="DL140" s="47"/>
      <c r="DM140" s="47"/>
      <c r="DN140" s="47"/>
      <c r="DO140" s="47"/>
      <c r="DP140" s="47"/>
      <c r="DQ140" s="47"/>
      <c r="DR140" s="47"/>
      <c r="DS140" s="47"/>
      <c r="DT140" s="47"/>
      <c r="DU140" s="47"/>
      <c r="DV140" s="47"/>
      <c r="DW140" s="47"/>
      <c r="DX140" s="47"/>
      <c r="DY140" s="47"/>
      <c r="DZ140" s="47"/>
      <c r="EA140" s="47"/>
      <c r="EB140" s="47"/>
      <c r="EC140" s="47"/>
      <c r="ED140" s="47"/>
      <c r="EE140" s="47"/>
      <c r="EF140" s="47"/>
      <c r="EG140" s="47"/>
      <c r="EH140" s="47"/>
      <c r="EI140" s="47"/>
      <c r="EJ140" s="47"/>
      <c r="EK140" s="47"/>
      <c r="EL140" s="47"/>
      <c r="EM140" s="47"/>
      <c r="EN140" s="47"/>
      <c r="EO140" s="47"/>
      <c r="EP140" s="47"/>
      <c r="EQ140" s="47"/>
      <c r="ER140" s="47"/>
      <c r="ES140" s="47"/>
      <c r="ET140" s="47"/>
      <c r="EU140" s="47"/>
      <c r="EV140" s="47"/>
      <c r="EW140" s="47"/>
      <c r="EX140" s="47"/>
      <c r="EY140" s="47"/>
      <c r="EZ140" s="47"/>
      <c r="FA140" s="47"/>
      <c r="FB140" s="47"/>
      <c r="FC140" s="47"/>
      <c r="FD140" s="47"/>
      <c r="FE140" s="47"/>
      <c r="FF140" s="47"/>
      <c r="FG140" s="47"/>
      <c r="FH140" s="47"/>
      <c r="FI140" s="47"/>
      <c r="FJ140" s="47"/>
      <c r="FK140" s="47"/>
      <c r="FL140" s="47"/>
      <c r="FM140" s="47"/>
      <c r="FN140" s="47"/>
      <c r="FO140" s="47"/>
      <c r="FP140" s="47"/>
      <c r="FQ140" s="47"/>
      <c r="FR140" s="47"/>
      <c r="FS140" s="47"/>
      <c r="FT140" s="47"/>
      <c r="FU140" s="47"/>
      <c r="FV140" s="47"/>
      <c r="FW140" s="47"/>
      <c r="FX140" s="47"/>
      <c r="FY140" s="47"/>
      <c r="FZ140" s="47"/>
      <c r="GA140" s="47"/>
      <c r="GB140" s="47"/>
      <c r="GC140" s="47"/>
      <c r="GD140" s="47"/>
      <c r="GE140" s="47"/>
      <c r="GF140" s="47"/>
      <c r="GG140" s="47"/>
      <c r="GH140" s="47"/>
      <c r="GI140" s="47"/>
      <c r="GJ140" s="47"/>
      <c r="GK140" s="47"/>
      <c r="GL140" s="47"/>
      <c r="GM140" s="47"/>
      <c r="GN140" s="47"/>
      <c r="GO140" s="47"/>
      <c r="GP140" s="47"/>
      <c r="GQ140" s="47"/>
      <c r="GR140" s="47"/>
      <c r="GS140" s="47"/>
      <c r="GT140" s="47"/>
      <c r="GU140" s="47"/>
      <c r="GV140" s="47"/>
      <c r="GW140" s="47"/>
      <c r="GX140" s="47"/>
      <c r="GY140" s="47"/>
      <c r="GZ140" s="47"/>
      <c r="HA140" s="47"/>
      <c r="HB140" s="47"/>
      <c r="HC140" s="47"/>
      <c r="HD140" s="47"/>
      <c r="HE140" s="47"/>
      <c r="HF140" s="47"/>
      <c r="HG140" s="47"/>
      <c r="HH140" s="47"/>
      <c r="HI140" s="47"/>
      <c r="HJ140" s="47"/>
      <c r="HK140" s="47"/>
      <c r="HL140" s="47"/>
      <c r="HM140" s="47"/>
      <c r="HN140" s="47"/>
      <c r="HO140" s="47"/>
      <c r="HP140" s="47"/>
      <c r="HQ140" s="47"/>
      <c r="HR140" s="47"/>
      <c r="HS140" s="47"/>
      <c r="HT140" s="47"/>
      <c r="HU140" s="47"/>
      <c r="HV140" s="47"/>
      <c r="HW140" s="47"/>
      <c r="HX140" s="47"/>
      <c r="HY140" s="47"/>
      <c r="HZ140" s="47"/>
      <c r="IA140" s="47"/>
      <c r="IB140" s="47"/>
      <c r="IC140" s="47"/>
      <c r="ID140" s="47"/>
      <c r="IE140" s="47"/>
      <c r="IF140" s="47"/>
      <c r="IG140" s="47"/>
      <c r="IH140" s="47"/>
      <c r="II140" s="47"/>
      <c r="IJ140" s="47"/>
      <c r="IK140" s="47"/>
      <c r="IL140" s="47"/>
      <c r="IM140" s="47"/>
      <c r="IN140" s="47"/>
      <c r="IO140" s="47"/>
      <c r="IP140" s="47"/>
      <c r="IQ140" s="47"/>
      <c r="IR140" s="47"/>
      <c r="IS140" s="47"/>
      <c r="IT140" s="47"/>
      <c r="IU140" s="47"/>
      <c r="IV140" s="47"/>
      <c r="IW140" s="47"/>
      <c r="IX140" s="47"/>
      <c r="IY140" s="47"/>
      <c r="IZ140" s="47"/>
      <c r="JA140" s="47"/>
      <c r="JB140" s="47"/>
      <c r="JC140" s="47"/>
      <c r="JD140" s="47"/>
      <c r="JE140" s="47"/>
      <c r="JF140" s="47"/>
      <c r="JG140" s="47"/>
      <c r="JH140" s="47"/>
      <c r="JI140" s="47"/>
      <c r="JJ140" s="47"/>
      <c r="JK140" s="47"/>
      <c r="JL140" s="47"/>
      <c r="JM140" s="47"/>
      <c r="JN140" s="47"/>
      <c r="JO140" s="47"/>
      <c r="JP140" s="47"/>
      <c r="JQ140" s="47"/>
      <c r="JR140" s="47"/>
      <c r="JS140" s="47"/>
      <c r="JT140" s="47"/>
      <c r="JU140" s="47"/>
      <c r="JV140" s="47"/>
      <c r="JW140" s="47"/>
      <c r="JX140" s="47"/>
      <c r="JY140" s="47"/>
      <c r="JZ140" s="47"/>
      <c r="KA140" s="47"/>
      <c r="KB140" s="47"/>
      <c r="KC140" s="47"/>
      <c r="KD140" s="47"/>
      <c r="KE140" s="47"/>
      <c r="KF140" s="47"/>
      <c r="KG140" s="47"/>
      <c r="KH140" s="47"/>
      <c r="KI140" s="47"/>
      <c r="KJ140" s="47"/>
      <c r="KK140" s="47"/>
      <c r="KL140" s="47"/>
      <c r="KM140" s="47"/>
      <c r="KN140" s="47"/>
      <c r="KO140" s="47"/>
      <c r="KP140" s="47"/>
      <c r="KQ140" s="47"/>
      <c r="KR140" s="47"/>
      <c r="KS140" s="47"/>
      <c r="KT140" s="47"/>
      <c r="KU140" s="47"/>
      <c r="KV140" s="47"/>
      <c r="KW140" s="47"/>
      <c r="KX140" s="47"/>
      <c r="KY140" s="47"/>
      <c r="KZ140" s="47"/>
      <c r="LA140" s="47"/>
      <c r="LB140" s="47"/>
      <c r="LC140" s="47"/>
      <c r="LD140" s="47"/>
      <c r="LE140" s="47"/>
      <c r="LF140" s="47"/>
      <c r="LG140" s="47"/>
      <c r="LH140" s="47"/>
      <c r="LI140" s="47"/>
      <c r="LJ140" s="47"/>
      <c r="LK140" s="47"/>
      <c r="LL140" s="47"/>
      <c r="LM140" s="47"/>
      <c r="LN140" s="47"/>
      <c r="LO140" s="47"/>
      <c r="LP140" s="47"/>
      <c r="LQ140" s="47"/>
      <c r="LR140" s="47"/>
      <c r="LS140" s="47"/>
      <c r="LT140" s="47"/>
      <c r="LU140" s="47"/>
      <c r="LV140" s="47"/>
      <c r="LW140" s="47"/>
      <c r="LX140" s="47"/>
      <c r="LY140" s="47"/>
      <c r="LZ140" s="47"/>
      <c r="MA140" s="47"/>
      <c r="MB140" s="47"/>
      <c r="MC140" s="47"/>
    </row>
    <row r="141" spans="1:341" s="61" customFormat="1" x14ac:dyDescent="0.25">
      <c r="A141" s="57" t="s">
        <v>106</v>
      </c>
      <c r="B141" s="58" t="s">
        <v>447</v>
      </c>
      <c r="C141" s="59" t="s">
        <v>448</v>
      </c>
      <c r="D141" s="60" t="s">
        <v>449</v>
      </c>
      <c r="E141" s="103" t="s">
        <v>685</v>
      </c>
      <c r="F141" s="68" t="s">
        <v>27</v>
      </c>
      <c r="G141" s="68" t="s">
        <v>19</v>
      </c>
      <c r="H141" s="68" t="s">
        <v>19</v>
      </c>
      <c r="I141" s="68" t="s">
        <v>19</v>
      </c>
      <c r="J141" s="68"/>
      <c r="K141" s="68"/>
      <c r="L141" s="68"/>
      <c r="M141" s="68" t="s">
        <v>19</v>
      </c>
      <c r="N141" s="68" t="s">
        <v>19</v>
      </c>
      <c r="O141" s="68" t="s">
        <v>19</v>
      </c>
      <c r="P141" s="68" t="s">
        <v>19</v>
      </c>
      <c r="Q141" s="68" t="s">
        <v>19</v>
      </c>
      <c r="R141" s="70" t="s">
        <v>19</v>
      </c>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7"/>
      <c r="DH141" s="47"/>
      <c r="DI141" s="47"/>
      <c r="DJ141" s="47"/>
      <c r="DK141" s="47"/>
      <c r="DL141" s="47"/>
      <c r="DM141" s="47"/>
      <c r="DN141" s="47"/>
      <c r="DO141" s="47"/>
      <c r="DP141" s="47"/>
      <c r="DQ141" s="47"/>
      <c r="DR141" s="47"/>
      <c r="DS141" s="47"/>
      <c r="DT141" s="47"/>
      <c r="DU141" s="47"/>
      <c r="DV141" s="47"/>
      <c r="DW141" s="47"/>
      <c r="DX141" s="47"/>
      <c r="DY141" s="47"/>
      <c r="DZ141" s="47"/>
      <c r="EA141" s="47"/>
      <c r="EB141" s="47"/>
      <c r="EC141" s="47"/>
      <c r="ED141" s="47"/>
      <c r="EE141" s="47"/>
      <c r="EF141" s="47"/>
      <c r="EG141" s="47"/>
      <c r="EH141" s="47"/>
      <c r="EI141" s="47"/>
      <c r="EJ141" s="47"/>
      <c r="EK141" s="47"/>
      <c r="EL141" s="47"/>
      <c r="EM141" s="47"/>
      <c r="EN141" s="47"/>
      <c r="EO141" s="47"/>
      <c r="EP141" s="47"/>
      <c r="EQ141" s="47"/>
      <c r="ER141" s="47"/>
      <c r="ES141" s="47"/>
      <c r="ET141" s="47"/>
      <c r="EU141" s="47"/>
      <c r="EV141" s="47"/>
      <c r="EW141" s="47"/>
      <c r="EX141" s="47"/>
      <c r="EY141" s="47"/>
      <c r="EZ141" s="47"/>
      <c r="FA141" s="47"/>
      <c r="FB141" s="47"/>
      <c r="FC141" s="47"/>
      <c r="FD141" s="47"/>
      <c r="FE141" s="47"/>
      <c r="FF141" s="47"/>
      <c r="FG141" s="47"/>
      <c r="FH141" s="47"/>
      <c r="FI141" s="47"/>
      <c r="FJ141" s="47"/>
      <c r="FK141" s="47"/>
      <c r="FL141" s="47"/>
      <c r="FM141" s="47"/>
      <c r="FN141" s="47"/>
      <c r="FO141" s="47"/>
      <c r="FP141" s="47"/>
      <c r="FQ141" s="47"/>
      <c r="FR141" s="47"/>
      <c r="FS141" s="47"/>
      <c r="FT141" s="47"/>
      <c r="FU141" s="47"/>
      <c r="FV141" s="47"/>
      <c r="FW141" s="47"/>
      <c r="FX141" s="47"/>
      <c r="FY141" s="47"/>
      <c r="FZ141" s="47"/>
      <c r="GA141" s="47"/>
      <c r="GB141" s="47"/>
      <c r="GC141" s="47"/>
      <c r="GD141" s="47"/>
      <c r="GE141" s="47"/>
      <c r="GF141" s="47"/>
      <c r="GG141" s="47"/>
      <c r="GH141" s="47"/>
      <c r="GI141" s="47"/>
      <c r="GJ141" s="47"/>
      <c r="GK141" s="47"/>
      <c r="GL141" s="47"/>
      <c r="GM141" s="47"/>
      <c r="GN141" s="47"/>
      <c r="GO141" s="47"/>
      <c r="GP141" s="47"/>
      <c r="GQ141" s="47"/>
      <c r="GR141" s="47"/>
      <c r="GS141" s="47"/>
      <c r="GT141" s="47"/>
      <c r="GU141" s="47"/>
      <c r="GV141" s="47"/>
      <c r="GW141" s="47"/>
      <c r="GX141" s="47"/>
      <c r="GY141" s="47"/>
      <c r="GZ141" s="47"/>
      <c r="HA141" s="47"/>
      <c r="HB141" s="47"/>
      <c r="HC141" s="47"/>
      <c r="HD141" s="47"/>
      <c r="HE141" s="47"/>
      <c r="HF141" s="47"/>
      <c r="HG141" s="47"/>
      <c r="HH141" s="47"/>
      <c r="HI141" s="47"/>
      <c r="HJ141" s="47"/>
      <c r="HK141" s="47"/>
      <c r="HL141" s="47"/>
      <c r="HM141" s="47"/>
      <c r="HN141" s="47"/>
      <c r="HO141" s="47"/>
      <c r="HP141" s="47"/>
      <c r="HQ141" s="47"/>
      <c r="HR141" s="47"/>
      <c r="HS141" s="47"/>
      <c r="HT141" s="47"/>
      <c r="HU141" s="47"/>
      <c r="HV141" s="47"/>
      <c r="HW141" s="47"/>
      <c r="HX141" s="47"/>
      <c r="HY141" s="47"/>
      <c r="HZ141" s="47"/>
      <c r="IA141" s="47"/>
      <c r="IB141" s="47"/>
      <c r="IC141" s="47"/>
      <c r="ID141" s="47"/>
      <c r="IE141" s="47"/>
      <c r="IF141" s="47"/>
      <c r="IG141" s="47"/>
      <c r="IH141" s="47"/>
      <c r="II141" s="47"/>
      <c r="IJ141" s="47"/>
      <c r="IK141" s="47"/>
      <c r="IL141" s="47"/>
      <c r="IM141" s="47"/>
      <c r="IN141" s="47"/>
      <c r="IO141" s="47"/>
      <c r="IP141" s="47"/>
      <c r="IQ141" s="47"/>
      <c r="IR141" s="47"/>
      <c r="IS141" s="47"/>
      <c r="IT141" s="47"/>
      <c r="IU141" s="47"/>
      <c r="IV141" s="47"/>
      <c r="IW141" s="47"/>
      <c r="IX141" s="47"/>
      <c r="IY141" s="47"/>
      <c r="IZ141" s="47"/>
      <c r="JA141" s="47"/>
      <c r="JB141" s="47"/>
      <c r="JC141" s="47"/>
      <c r="JD141" s="47"/>
      <c r="JE141" s="47"/>
      <c r="JF141" s="47"/>
      <c r="JG141" s="47"/>
      <c r="JH141" s="47"/>
      <c r="JI141" s="47"/>
      <c r="JJ141" s="47"/>
      <c r="JK141" s="47"/>
      <c r="JL141" s="47"/>
      <c r="JM141" s="47"/>
      <c r="JN141" s="47"/>
      <c r="JO141" s="47"/>
      <c r="JP141" s="47"/>
      <c r="JQ141" s="47"/>
      <c r="JR141" s="47"/>
      <c r="JS141" s="47"/>
      <c r="JT141" s="47"/>
      <c r="JU141" s="47"/>
      <c r="JV141" s="47"/>
      <c r="JW141" s="47"/>
      <c r="JX141" s="47"/>
      <c r="JY141" s="47"/>
      <c r="JZ141" s="47"/>
      <c r="KA141" s="47"/>
      <c r="KB141" s="47"/>
      <c r="KC141" s="47"/>
      <c r="KD141" s="47"/>
      <c r="KE141" s="47"/>
      <c r="KF141" s="47"/>
      <c r="KG141" s="47"/>
      <c r="KH141" s="47"/>
      <c r="KI141" s="47"/>
      <c r="KJ141" s="47"/>
      <c r="KK141" s="47"/>
      <c r="KL141" s="47"/>
      <c r="KM141" s="47"/>
      <c r="KN141" s="47"/>
      <c r="KO141" s="47"/>
      <c r="KP141" s="47"/>
      <c r="KQ141" s="47"/>
      <c r="KR141" s="47"/>
      <c r="KS141" s="47"/>
      <c r="KT141" s="47"/>
      <c r="KU141" s="47"/>
      <c r="KV141" s="47"/>
      <c r="KW141" s="47"/>
      <c r="KX141" s="47"/>
      <c r="KY141" s="47"/>
      <c r="KZ141" s="47"/>
      <c r="LA141" s="47"/>
      <c r="LB141" s="47"/>
      <c r="LC141" s="47"/>
      <c r="LD141" s="47"/>
      <c r="LE141" s="47"/>
      <c r="LF141" s="47"/>
      <c r="LG141" s="47"/>
      <c r="LH141" s="47"/>
      <c r="LI141" s="47"/>
      <c r="LJ141" s="47"/>
      <c r="LK141" s="47"/>
      <c r="LL141" s="47"/>
      <c r="LM141" s="47"/>
      <c r="LN141" s="47"/>
      <c r="LO141" s="47"/>
      <c r="LP141" s="47"/>
      <c r="LQ141" s="47"/>
      <c r="LR141" s="47"/>
      <c r="LS141" s="47"/>
      <c r="LT141" s="47"/>
      <c r="LU141" s="47"/>
      <c r="LV141" s="47"/>
      <c r="LW141" s="47"/>
      <c r="LX141" s="47"/>
      <c r="LY141" s="47"/>
      <c r="LZ141" s="47"/>
      <c r="MA141" s="47"/>
      <c r="MB141" s="47"/>
      <c r="MC141" s="47"/>
    </row>
    <row r="142" spans="1:341" ht="29.25" x14ac:dyDescent="0.25">
      <c r="A142" s="57" t="s">
        <v>107</v>
      </c>
      <c r="B142" s="58" t="s">
        <v>450</v>
      </c>
      <c r="C142" s="59" t="s">
        <v>451</v>
      </c>
      <c r="D142" s="60" t="s">
        <v>452</v>
      </c>
      <c r="E142" s="103" t="s">
        <v>685</v>
      </c>
      <c r="F142" s="68" t="s">
        <v>19</v>
      </c>
      <c r="G142" s="68" t="s">
        <v>19</v>
      </c>
      <c r="H142" s="68" t="s">
        <v>19</v>
      </c>
      <c r="I142" s="68" t="s">
        <v>19</v>
      </c>
      <c r="J142" s="68" t="s">
        <v>19</v>
      </c>
      <c r="K142" s="68"/>
      <c r="L142" s="68"/>
      <c r="M142" s="68" t="s">
        <v>19</v>
      </c>
      <c r="N142" s="68"/>
      <c r="O142" s="68" t="s">
        <v>19</v>
      </c>
      <c r="P142" s="68" t="s">
        <v>19</v>
      </c>
      <c r="Q142" s="68"/>
      <c r="R142" s="70" t="s">
        <v>19</v>
      </c>
    </row>
    <row r="143" spans="1:341" x14ac:dyDescent="0.25">
      <c r="A143" s="57" t="s">
        <v>230</v>
      </c>
      <c r="B143" s="58" t="s">
        <v>552</v>
      </c>
      <c r="C143" s="80" t="s">
        <v>553</v>
      </c>
      <c r="D143" s="60">
        <v>7187327502</v>
      </c>
      <c r="E143" s="103" t="s">
        <v>685</v>
      </c>
      <c r="F143" s="68"/>
      <c r="G143" s="68"/>
      <c r="H143" s="68" t="s">
        <v>21</v>
      </c>
      <c r="I143" s="68"/>
      <c r="J143" s="68"/>
      <c r="K143" s="68"/>
      <c r="L143" s="68"/>
      <c r="M143" s="68"/>
      <c r="N143" s="68"/>
      <c r="O143" s="68"/>
      <c r="P143" s="68"/>
      <c r="Q143" s="68"/>
      <c r="R143" s="70"/>
    </row>
    <row r="144" spans="1:341" x14ac:dyDescent="0.25">
      <c r="A144" s="57" t="s">
        <v>108</v>
      </c>
      <c r="B144" s="58" t="s">
        <v>109</v>
      </c>
      <c r="C144" s="59" t="s">
        <v>459</v>
      </c>
      <c r="D144" s="60" t="s">
        <v>460</v>
      </c>
      <c r="E144" s="103" t="s">
        <v>685</v>
      </c>
      <c r="F144" s="68" t="s">
        <v>21</v>
      </c>
      <c r="G144" s="68" t="s">
        <v>21</v>
      </c>
      <c r="H144" s="68" t="s">
        <v>21</v>
      </c>
      <c r="I144" s="68" t="s">
        <v>21</v>
      </c>
      <c r="J144" s="68"/>
      <c r="K144" s="68"/>
      <c r="L144" s="68"/>
      <c r="M144" s="68" t="s">
        <v>21</v>
      </c>
      <c r="N144" s="68"/>
      <c r="O144" s="68"/>
      <c r="P144" s="68"/>
      <c r="Q144" s="68" t="s">
        <v>21</v>
      </c>
      <c r="R144" s="70" t="s">
        <v>21</v>
      </c>
    </row>
    <row r="145" spans="1:341" s="61" customFormat="1" x14ac:dyDescent="0.25">
      <c r="A145" s="57" t="s">
        <v>231</v>
      </c>
      <c r="B145" s="58" t="s">
        <v>667</v>
      </c>
      <c r="C145" s="80" t="s">
        <v>668</v>
      </c>
      <c r="D145" s="60" t="s">
        <v>669</v>
      </c>
      <c r="E145" s="103" t="s">
        <v>685</v>
      </c>
      <c r="F145" s="68"/>
      <c r="G145" s="68" t="s">
        <v>21</v>
      </c>
      <c r="H145" s="68" t="s">
        <v>21</v>
      </c>
      <c r="I145" s="68" t="s">
        <v>21</v>
      </c>
      <c r="J145" s="68"/>
      <c r="K145" s="68" t="s">
        <v>21</v>
      </c>
      <c r="L145" s="68" t="s">
        <v>21</v>
      </c>
      <c r="M145" s="68"/>
      <c r="N145" s="68"/>
      <c r="O145" s="68"/>
      <c r="P145" s="68"/>
      <c r="Q145" s="68"/>
      <c r="R145" s="70"/>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47"/>
      <c r="CJ145" s="47"/>
      <c r="CK145" s="47"/>
      <c r="CL145" s="47"/>
      <c r="CM145" s="47"/>
      <c r="CN145" s="47"/>
      <c r="CO145" s="47"/>
      <c r="CP145" s="47"/>
      <c r="CQ145" s="47"/>
      <c r="CR145" s="47"/>
      <c r="CS145" s="47"/>
      <c r="CT145" s="47"/>
      <c r="CU145" s="47"/>
      <c r="CV145" s="47"/>
      <c r="CW145" s="47"/>
      <c r="CX145" s="47"/>
      <c r="CY145" s="47"/>
      <c r="CZ145" s="47"/>
      <c r="DA145" s="47"/>
      <c r="DB145" s="47"/>
      <c r="DC145" s="47"/>
      <c r="DD145" s="47"/>
      <c r="DE145" s="47"/>
      <c r="DF145" s="47"/>
      <c r="DG145" s="47"/>
      <c r="DH145" s="47"/>
      <c r="DI145" s="47"/>
      <c r="DJ145" s="47"/>
      <c r="DK145" s="47"/>
      <c r="DL145" s="47"/>
      <c r="DM145" s="47"/>
      <c r="DN145" s="47"/>
      <c r="DO145" s="47"/>
      <c r="DP145" s="47"/>
      <c r="DQ145" s="47"/>
      <c r="DR145" s="47"/>
      <c r="DS145" s="47"/>
      <c r="DT145" s="47"/>
      <c r="DU145" s="47"/>
      <c r="DV145" s="47"/>
      <c r="DW145" s="47"/>
      <c r="DX145" s="47"/>
      <c r="DY145" s="47"/>
      <c r="DZ145" s="47"/>
      <c r="EA145" s="47"/>
      <c r="EB145" s="47"/>
      <c r="EC145" s="47"/>
      <c r="ED145" s="47"/>
      <c r="EE145" s="47"/>
      <c r="EF145" s="47"/>
      <c r="EG145" s="47"/>
      <c r="EH145" s="47"/>
      <c r="EI145" s="47"/>
      <c r="EJ145" s="47"/>
      <c r="EK145" s="47"/>
      <c r="EL145" s="47"/>
      <c r="EM145" s="47"/>
      <c r="EN145" s="47"/>
      <c r="EO145" s="47"/>
      <c r="EP145" s="47"/>
      <c r="EQ145" s="47"/>
      <c r="ER145" s="47"/>
      <c r="ES145" s="47"/>
      <c r="ET145" s="47"/>
      <c r="EU145" s="47"/>
      <c r="EV145" s="47"/>
      <c r="EW145" s="47"/>
      <c r="EX145" s="47"/>
      <c r="EY145" s="47"/>
      <c r="EZ145" s="47"/>
      <c r="FA145" s="47"/>
      <c r="FB145" s="47"/>
      <c r="FC145" s="47"/>
      <c r="FD145" s="47"/>
      <c r="FE145" s="47"/>
      <c r="FF145" s="47"/>
      <c r="FG145" s="47"/>
      <c r="FH145" s="47"/>
      <c r="FI145" s="47"/>
      <c r="FJ145" s="47"/>
      <c r="FK145" s="47"/>
      <c r="FL145" s="47"/>
      <c r="FM145" s="47"/>
      <c r="FN145" s="47"/>
      <c r="FO145" s="47"/>
      <c r="FP145" s="47"/>
      <c r="FQ145" s="47"/>
      <c r="FR145" s="47"/>
      <c r="FS145" s="47"/>
      <c r="FT145" s="47"/>
      <c r="FU145" s="47"/>
      <c r="FV145" s="47"/>
      <c r="FW145" s="47"/>
      <c r="FX145" s="47"/>
      <c r="FY145" s="47"/>
      <c r="FZ145" s="47"/>
      <c r="GA145" s="47"/>
      <c r="GB145" s="47"/>
      <c r="GC145" s="47"/>
      <c r="GD145" s="47"/>
      <c r="GE145" s="47"/>
      <c r="GF145" s="47"/>
      <c r="GG145" s="47"/>
      <c r="GH145" s="47"/>
      <c r="GI145" s="47"/>
      <c r="GJ145" s="47"/>
      <c r="GK145" s="47"/>
      <c r="GL145" s="47"/>
      <c r="GM145" s="47"/>
      <c r="GN145" s="47"/>
      <c r="GO145" s="47"/>
      <c r="GP145" s="47"/>
      <c r="GQ145" s="47"/>
      <c r="GR145" s="47"/>
      <c r="GS145" s="47"/>
      <c r="GT145" s="47"/>
      <c r="GU145" s="47"/>
      <c r="GV145" s="47"/>
      <c r="GW145" s="47"/>
      <c r="GX145" s="47"/>
      <c r="GY145" s="47"/>
      <c r="GZ145" s="47"/>
      <c r="HA145" s="47"/>
      <c r="HB145" s="47"/>
      <c r="HC145" s="47"/>
      <c r="HD145" s="47"/>
      <c r="HE145" s="47"/>
      <c r="HF145" s="47"/>
      <c r="HG145" s="47"/>
      <c r="HH145" s="47"/>
      <c r="HI145" s="47"/>
      <c r="HJ145" s="47"/>
      <c r="HK145" s="47"/>
      <c r="HL145" s="47"/>
      <c r="HM145" s="47"/>
      <c r="HN145" s="47"/>
      <c r="HO145" s="47"/>
      <c r="HP145" s="47"/>
      <c r="HQ145" s="47"/>
      <c r="HR145" s="47"/>
      <c r="HS145" s="47"/>
      <c r="HT145" s="47"/>
      <c r="HU145" s="47"/>
      <c r="HV145" s="47"/>
      <c r="HW145" s="47"/>
      <c r="HX145" s="47"/>
      <c r="HY145" s="47"/>
      <c r="HZ145" s="47"/>
      <c r="IA145" s="47"/>
      <c r="IB145" s="47"/>
      <c r="IC145" s="47"/>
      <c r="ID145" s="47"/>
      <c r="IE145" s="47"/>
      <c r="IF145" s="47"/>
      <c r="IG145" s="47"/>
      <c r="IH145" s="47"/>
      <c r="II145" s="47"/>
      <c r="IJ145" s="47"/>
      <c r="IK145" s="47"/>
      <c r="IL145" s="47"/>
      <c r="IM145" s="47"/>
      <c r="IN145" s="47"/>
      <c r="IO145" s="47"/>
      <c r="IP145" s="47"/>
      <c r="IQ145" s="47"/>
      <c r="IR145" s="47"/>
      <c r="IS145" s="47"/>
      <c r="IT145" s="47"/>
      <c r="IU145" s="47"/>
      <c r="IV145" s="47"/>
      <c r="IW145" s="47"/>
      <c r="IX145" s="47"/>
      <c r="IY145" s="47"/>
      <c r="IZ145" s="47"/>
      <c r="JA145" s="47"/>
      <c r="JB145" s="47"/>
      <c r="JC145" s="47"/>
      <c r="JD145" s="47"/>
      <c r="JE145" s="47"/>
      <c r="JF145" s="47"/>
      <c r="JG145" s="47"/>
      <c r="JH145" s="47"/>
      <c r="JI145" s="47"/>
      <c r="JJ145" s="47"/>
      <c r="JK145" s="47"/>
      <c r="JL145" s="47"/>
      <c r="JM145" s="47"/>
      <c r="JN145" s="47"/>
      <c r="JO145" s="47"/>
      <c r="JP145" s="47"/>
      <c r="JQ145" s="47"/>
      <c r="JR145" s="47"/>
      <c r="JS145" s="47"/>
      <c r="JT145" s="47"/>
      <c r="JU145" s="47"/>
      <c r="JV145" s="47"/>
      <c r="JW145" s="47"/>
      <c r="JX145" s="47"/>
      <c r="JY145" s="47"/>
      <c r="JZ145" s="47"/>
      <c r="KA145" s="47"/>
      <c r="KB145" s="47"/>
      <c r="KC145" s="47"/>
      <c r="KD145" s="47"/>
      <c r="KE145" s="47"/>
      <c r="KF145" s="47"/>
      <c r="KG145" s="47"/>
      <c r="KH145" s="47"/>
      <c r="KI145" s="47"/>
      <c r="KJ145" s="47"/>
      <c r="KK145" s="47"/>
      <c r="KL145" s="47"/>
      <c r="KM145" s="47"/>
      <c r="KN145" s="47"/>
      <c r="KO145" s="47"/>
      <c r="KP145" s="47"/>
      <c r="KQ145" s="47"/>
      <c r="KR145" s="47"/>
      <c r="KS145" s="47"/>
      <c r="KT145" s="47"/>
      <c r="KU145" s="47"/>
      <c r="KV145" s="47"/>
      <c r="KW145" s="47"/>
      <c r="KX145" s="47"/>
      <c r="KY145" s="47"/>
      <c r="KZ145" s="47"/>
      <c r="LA145" s="47"/>
      <c r="LB145" s="47"/>
      <c r="LC145" s="47"/>
      <c r="LD145" s="47"/>
      <c r="LE145" s="47"/>
      <c r="LF145" s="47"/>
      <c r="LG145" s="47"/>
      <c r="LH145" s="47"/>
      <c r="LI145" s="47"/>
      <c r="LJ145" s="47"/>
      <c r="LK145" s="47"/>
      <c r="LL145" s="47"/>
      <c r="LM145" s="47"/>
      <c r="LN145" s="47"/>
      <c r="LO145" s="47"/>
      <c r="LP145" s="47"/>
      <c r="LQ145" s="47"/>
      <c r="LR145" s="47"/>
      <c r="LS145" s="47"/>
      <c r="LT145" s="47"/>
      <c r="LU145" s="47"/>
      <c r="LV145" s="47"/>
      <c r="LW145" s="47"/>
      <c r="LX145" s="47"/>
      <c r="LY145" s="47"/>
      <c r="LZ145" s="47"/>
      <c r="MA145" s="47"/>
      <c r="MB145" s="47"/>
      <c r="MC145" s="47"/>
    </row>
    <row r="146" spans="1:341" x14ac:dyDescent="0.25">
      <c r="A146" s="57" t="s">
        <v>110</v>
      </c>
      <c r="B146" s="58" t="s">
        <v>453</v>
      </c>
      <c r="C146" s="59" t="s">
        <v>454</v>
      </c>
      <c r="D146" s="60" t="s">
        <v>455</v>
      </c>
      <c r="E146" s="103" t="s">
        <v>685</v>
      </c>
      <c r="F146" s="68"/>
      <c r="G146" s="68" t="s">
        <v>19</v>
      </c>
      <c r="H146" s="68"/>
      <c r="I146" s="68"/>
      <c r="J146" s="68"/>
      <c r="K146" s="68"/>
      <c r="L146" s="68"/>
      <c r="M146" s="68"/>
      <c r="N146" s="68"/>
      <c r="O146" s="68"/>
      <c r="P146" s="68"/>
      <c r="Q146" s="68"/>
      <c r="R146" s="70"/>
    </row>
    <row r="147" spans="1:341" x14ac:dyDescent="0.25">
      <c r="A147" s="57" t="s">
        <v>232</v>
      </c>
      <c r="B147" s="58" t="s">
        <v>599</v>
      </c>
      <c r="C147" s="59" t="s">
        <v>600</v>
      </c>
      <c r="D147" s="60" t="s">
        <v>233</v>
      </c>
      <c r="E147" s="103" t="s">
        <v>685</v>
      </c>
      <c r="F147" s="68" t="s">
        <v>21</v>
      </c>
      <c r="G147" s="68" t="s">
        <v>21</v>
      </c>
      <c r="H147" s="68" t="s">
        <v>21</v>
      </c>
      <c r="I147" s="68" t="s">
        <v>21</v>
      </c>
      <c r="J147" s="68"/>
      <c r="K147" s="68"/>
      <c r="L147" s="68"/>
      <c r="M147" s="68"/>
      <c r="N147" s="68"/>
      <c r="O147" s="68"/>
      <c r="P147" s="68"/>
      <c r="Q147" s="68" t="s">
        <v>21</v>
      </c>
      <c r="R147" s="70" t="s">
        <v>21</v>
      </c>
    </row>
    <row r="148" spans="1:341" s="61" customFormat="1" ht="29.25" x14ac:dyDescent="0.25">
      <c r="A148" s="57" t="s">
        <v>234</v>
      </c>
      <c r="B148" s="58" t="s">
        <v>530</v>
      </c>
      <c r="C148" s="59" t="s">
        <v>531</v>
      </c>
      <c r="D148" s="60" t="s">
        <v>532</v>
      </c>
      <c r="E148" s="103" t="s">
        <v>685</v>
      </c>
      <c r="F148" s="68"/>
      <c r="G148" s="68" t="s">
        <v>21</v>
      </c>
      <c r="H148" s="68" t="s">
        <v>21</v>
      </c>
      <c r="I148" s="68" t="s">
        <v>21</v>
      </c>
      <c r="J148" s="68"/>
      <c r="K148" s="68"/>
      <c r="L148" s="68"/>
      <c r="M148" s="68"/>
      <c r="N148" s="68"/>
      <c r="O148" s="68"/>
      <c r="P148" s="68"/>
      <c r="Q148" s="68"/>
      <c r="R148" s="70" t="s">
        <v>21</v>
      </c>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47"/>
      <c r="DI148" s="47"/>
      <c r="DJ148" s="47"/>
      <c r="DK148" s="47"/>
      <c r="DL148" s="47"/>
      <c r="DM148" s="47"/>
      <c r="DN148" s="47"/>
      <c r="DO148" s="47"/>
      <c r="DP148" s="47"/>
      <c r="DQ148" s="47"/>
      <c r="DR148" s="47"/>
      <c r="DS148" s="47"/>
      <c r="DT148" s="47"/>
      <c r="DU148" s="47"/>
      <c r="DV148" s="47"/>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7"/>
      <c r="ES148" s="47"/>
      <c r="ET148" s="47"/>
      <c r="EU148" s="47"/>
      <c r="EV148" s="47"/>
      <c r="EW148" s="47"/>
      <c r="EX148" s="47"/>
      <c r="EY148" s="47"/>
      <c r="EZ148" s="47"/>
      <c r="FA148" s="47"/>
      <c r="FB148" s="47"/>
      <c r="FC148" s="47"/>
      <c r="FD148" s="47"/>
      <c r="FE148" s="47"/>
      <c r="FF148" s="47"/>
      <c r="FG148" s="47"/>
      <c r="FH148" s="47"/>
      <c r="FI148" s="47"/>
      <c r="FJ148" s="47"/>
      <c r="FK148" s="47"/>
      <c r="FL148" s="47"/>
      <c r="FM148" s="47"/>
      <c r="FN148" s="47"/>
      <c r="FO148" s="47"/>
      <c r="FP148" s="47"/>
      <c r="FQ148" s="47"/>
      <c r="FR148" s="47"/>
      <c r="FS148" s="47"/>
      <c r="FT148" s="47"/>
      <c r="FU148" s="47"/>
      <c r="FV148" s="47"/>
      <c r="FW148" s="47"/>
      <c r="FX148" s="47"/>
      <c r="FY148" s="47"/>
      <c r="FZ148" s="47"/>
      <c r="GA148" s="47"/>
      <c r="GB148" s="47"/>
      <c r="GC148" s="47"/>
      <c r="GD148" s="47"/>
      <c r="GE148" s="47"/>
      <c r="GF148" s="47"/>
      <c r="GG148" s="47"/>
      <c r="GH148" s="47"/>
      <c r="GI148" s="47"/>
      <c r="GJ148" s="47"/>
      <c r="GK148" s="47"/>
      <c r="GL148" s="47"/>
      <c r="GM148" s="47"/>
      <c r="GN148" s="47"/>
      <c r="GO148" s="47"/>
      <c r="GP148" s="47"/>
      <c r="GQ148" s="47"/>
      <c r="GR148" s="47"/>
      <c r="GS148" s="47"/>
      <c r="GT148" s="47"/>
      <c r="GU148" s="47"/>
      <c r="GV148" s="47"/>
      <c r="GW148" s="47"/>
      <c r="GX148" s="47"/>
      <c r="GY148" s="47"/>
      <c r="GZ148" s="47"/>
      <c r="HA148" s="47"/>
      <c r="HB148" s="47"/>
      <c r="HC148" s="47"/>
      <c r="HD148" s="47"/>
      <c r="HE148" s="47"/>
      <c r="HF148" s="47"/>
      <c r="HG148" s="47"/>
      <c r="HH148" s="47"/>
      <c r="HI148" s="47"/>
      <c r="HJ148" s="47"/>
      <c r="HK148" s="47"/>
      <c r="HL148" s="47"/>
      <c r="HM148" s="47"/>
      <c r="HN148" s="47"/>
      <c r="HO148" s="47"/>
      <c r="HP148" s="47"/>
      <c r="HQ148" s="47"/>
      <c r="HR148" s="47"/>
      <c r="HS148" s="47"/>
      <c r="HT148" s="47"/>
      <c r="HU148" s="47"/>
      <c r="HV148" s="47"/>
      <c r="HW148" s="47"/>
      <c r="HX148" s="47"/>
      <c r="HY148" s="47"/>
      <c r="HZ148" s="47"/>
      <c r="IA148" s="47"/>
      <c r="IB148" s="47"/>
      <c r="IC148" s="47"/>
      <c r="ID148" s="47"/>
      <c r="IE148" s="47"/>
      <c r="IF148" s="47"/>
      <c r="IG148" s="47"/>
      <c r="IH148" s="47"/>
      <c r="II148" s="47"/>
      <c r="IJ148" s="47"/>
      <c r="IK148" s="47"/>
      <c r="IL148" s="47"/>
      <c r="IM148" s="47"/>
      <c r="IN148" s="47"/>
      <c r="IO148" s="47"/>
      <c r="IP148" s="47"/>
      <c r="IQ148" s="47"/>
      <c r="IR148" s="47"/>
      <c r="IS148" s="47"/>
      <c r="IT148" s="47"/>
      <c r="IU148" s="47"/>
      <c r="IV148" s="47"/>
      <c r="IW148" s="47"/>
      <c r="IX148" s="47"/>
      <c r="IY148" s="47"/>
      <c r="IZ148" s="47"/>
      <c r="JA148" s="47"/>
      <c r="JB148" s="47"/>
      <c r="JC148" s="47"/>
      <c r="JD148" s="47"/>
      <c r="JE148" s="47"/>
      <c r="JF148" s="47"/>
      <c r="JG148" s="47"/>
      <c r="JH148" s="47"/>
      <c r="JI148" s="47"/>
      <c r="JJ148" s="47"/>
      <c r="JK148" s="47"/>
      <c r="JL148" s="47"/>
      <c r="JM148" s="47"/>
      <c r="JN148" s="47"/>
      <c r="JO148" s="47"/>
      <c r="JP148" s="47"/>
      <c r="JQ148" s="47"/>
      <c r="JR148" s="47"/>
      <c r="JS148" s="47"/>
      <c r="JT148" s="47"/>
      <c r="JU148" s="47"/>
      <c r="JV148" s="47"/>
      <c r="JW148" s="47"/>
      <c r="JX148" s="47"/>
      <c r="JY148" s="47"/>
      <c r="JZ148" s="47"/>
      <c r="KA148" s="47"/>
      <c r="KB148" s="47"/>
      <c r="KC148" s="47"/>
      <c r="KD148" s="47"/>
      <c r="KE148" s="47"/>
      <c r="KF148" s="47"/>
      <c r="KG148" s="47"/>
      <c r="KH148" s="47"/>
      <c r="KI148" s="47"/>
      <c r="KJ148" s="47"/>
      <c r="KK148" s="47"/>
      <c r="KL148" s="47"/>
      <c r="KM148" s="47"/>
      <c r="KN148" s="47"/>
      <c r="KO148" s="47"/>
      <c r="KP148" s="47"/>
      <c r="KQ148" s="47"/>
      <c r="KR148" s="47"/>
      <c r="KS148" s="47"/>
      <c r="KT148" s="47"/>
      <c r="KU148" s="47"/>
      <c r="KV148" s="47"/>
      <c r="KW148" s="47"/>
      <c r="KX148" s="47"/>
      <c r="KY148" s="47"/>
      <c r="KZ148" s="47"/>
      <c r="LA148" s="47"/>
      <c r="LB148" s="47"/>
      <c r="LC148" s="47"/>
      <c r="LD148" s="47"/>
      <c r="LE148" s="47"/>
      <c r="LF148" s="47"/>
      <c r="LG148" s="47"/>
      <c r="LH148" s="47"/>
      <c r="LI148" s="47"/>
      <c r="LJ148" s="47"/>
      <c r="LK148" s="47"/>
      <c r="LL148" s="47"/>
      <c r="LM148" s="47"/>
      <c r="LN148" s="47"/>
      <c r="LO148" s="47"/>
      <c r="LP148" s="47"/>
      <c r="LQ148" s="47"/>
      <c r="LR148" s="47"/>
      <c r="LS148" s="47"/>
      <c r="LT148" s="47"/>
      <c r="LU148" s="47"/>
      <c r="LV148" s="47"/>
      <c r="LW148" s="47"/>
      <c r="LX148" s="47"/>
      <c r="LY148" s="47"/>
      <c r="LZ148" s="47"/>
      <c r="MA148" s="47"/>
      <c r="MB148" s="47"/>
      <c r="MC148" s="47"/>
    </row>
    <row r="149" spans="1:341" x14ac:dyDescent="0.25">
      <c r="A149" s="57" t="s">
        <v>111</v>
      </c>
      <c r="B149" s="58" t="s">
        <v>456</v>
      </c>
      <c r="C149" s="59" t="s">
        <v>457</v>
      </c>
      <c r="D149" s="60" t="s">
        <v>458</v>
      </c>
      <c r="E149" s="103" t="s">
        <v>685</v>
      </c>
      <c r="F149" s="68" t="s">
        <v>19</v>
      </c>
      <c r="G149" s="68" t="s">
        <v>19</v>
      </c>
      <c r="H149" s="68" t="s">
        <v>19</v>
      </c>
      <c r="I149" s="68" t="s">
        <v>19</v>
      </c>
      <c r="J149" s="68" t="s">
        <v>19</v>
      </c>
      <c r="K149" s="68" t="s">
        <v>21</v>
      </c>
      <c r="L149" s="68"/>
      <c r="M149" s="68" t="s">
        <v>19</v>
      </c>
      <c r="N149" s="68"/>
      <c r="O149" s="68" t="s">
        <v>19</v>
      </c>
      <c r="P149" s="68" t="s">
        <v>19</v>
      </c>
      <c r="Q149" s="68" t="s">
        <v>19</v>
      </c>
      <c r="R149" s="70" t="s">
        <v>19</v>
      </c>
    </row>
    <row r="150" spans="1:341" s="61" customFormat="1" x14ac:dyDescent="0.25">
      <c r="A150" s="57" t="s">
        <v>235</v>
      </c>
      <c r="B150" s="58" t="s">
        <v>508</v>
      </c>
      <c r="C150" s="59" t="s">
        <v>507</v>
      </c>
      <c r="D150" s="67" t="s">
        <v>236</v>
      </c>
      <c r="E150" s="103" t="s">
        <v>685</v>
      </c>
      <c r="F150" s="68"/>
      <c r="G150" s="68"/>
      <c r="H150" s="68"/>
      <c r="I150" s="68"/>
      <c r="J150" s="68"/>
      <c r="K150" s="68"/>
      <c r="L150" s="68"/>
      <c r="M150" s="68" t="s">
        <v>19</v>
      </c>
      <c r="N150" s="68" t="s">
        <v>19</v>
      </c>
      <c r="O150" s="68"/>
      <c r="P150" s="68"/>
      <c r="Q150" s="68"/>
      <c r="R150" s="70" t="s">
        <v>19</v>
      </c>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7"/>
      <c r="DH150" s="47"/>
      <c r="DI150" s="47"/>
      <c r="DJ150" s="47"/>
      <c r="DK150" s="47"/>
      <c r="DL150" s="47"/>
      <c r="DM150" s="47"/>
      <c r="DN150" s="47"/>
      <c r="DO150" s="47"/>
      <c r="DP150" s="47"/>
      <c r="DQ150" s="47"/>
      <c r="DR150" s="47"/>
      <c r="DS150" s="47"/>
      <c r="DT150" s="47"/>
      <c r="DU150" s="47"/>
      <c r="DV150" s="47"/>
      <c r="DW150" s="47"/>
      <c r="DX150" s="47"/>
      <c r="DY150" s="47"/>
      <c r="DZ150" s="47"/>
      <c r="EA150" s="47"/>
      <c r="EB150" s="47"/>
      <c r="EC150" s="47"/>
      <c r="ED150" s="47"/>
      <c r="EE150" s="47"/>
      <c r="EF150" s="47"/>
      <c r="EG150" s="47"/>
      <c r="EH150" s="47"/>
      <c r="EI150" s="47"/>
      <c r="EJ150" s="47"/>
      <c r="EK150" s="47"/>
      <c r="EL150" s="47"/>
      <c r="EM150" s="47"/>
      <c r="EN150" s="47"/>
      <c r="EO150" s="47"/>
      <c r="EP150" s="47"/>
      <c r="EQ150" s="47"/>
      <c r="ER150" s="47"/>
      <c r="ES150" s="47"/>
      <c r="ET150" s="47"/>
      <c r="EU150" s="47"/>
      <c r="EV150" s="47"/>
      <c r="EW150" s="47"/>
      <c r="EX150" s="47"/>
      <c r="EY150" s="47"/>
      <c r="EZ150" s="47"/>
      <c r="FA150" s="47"/>
      <c r="FB150" s="47"/>
      <c r="FC150" s="47"/>
      <c r="FD150" s="47"/>
      <c r="FE150" s="47"/>
      <c r="FF150" s="47"/>
      <c r="FG150" s="47"/>
      <c r="FH150" s="47"/>
      <c r="FI150" s="47"/>
      <c r="FJ150" s="47"/>
      <c r="FK150" s="47"/>
      <c r="FL150" s="47"/>
      <c r="FM150" s="47"/>
      <c r="FN150" s="47"/>
      <c r="FO150" s="47"/>
      <c r="FP150" s="47"/>
      <c r="FQ150" s="47"/>
      <c r="FR150" s="47"/>
      <c r="FS150" s="47"/>
      <c r="FT150" s="47"/>
      <c r="FU150" s="47"/>
      <c r="FV150" s="47"/>
      <c r="FW150" s="47"/>
      <c r="FX150" s="47"/>
      <c r="FY150" s="47"/>
      <c r="FZ150" s="47"/>
      <c r="GA150" s="47"/>
      <c r="GB150" s="47"/>
      <c r="GC150" s="47"/>
      <c r="GD150" s="47"/>
      <c r="GE150" s="47"/>
      <c r="GF150" s="47"/>
      <c r="GG150" s="47"/>
      <c r="GH150" s="47"/>
      <c r="GI150" s="47"/>
      <c r="GJ150" s="47"/>
      <c r="GK150" s="47"/>
      <c r="GL150" s="47"/>
      <c r="GM150" s="47"/>
      <c r="GN150" s="47"/>
      <c r="GO150" s="47"/>
      <c r="GP150" s="47"/>
      <c r="GQ150" s="47"/>
      <c r="GR150" s="47"/>
      <c r="GS150" s="47"/>
      <c r="GT150" s="47"/>
      <c r="GU150" s="47"/>
      <c r="GV150" s="47"/>
      <c r="GW150" s="47"/>
      <c r="GX150" s="47"/>
      <c r="GY150" s="47"/>
      <c r="GZ150" s="47"/>
      <c r="HA150" s="47"/>
      <c r="HB150" s="47"/>
      <c r="HC150" s="47"/>
      <c r="HD150" s="47"/>
      <c r="HE150" s="47"/>
      <c r="HF150" s="47"/>
      <c r="HG150" s="47"/>
      <c r="HH150" s="47"/>
      <c r="HI150" s="47"/>
      <c r="HJ150" s="47"/>
      <c r="HK150" s="47"/>
      <c r="HL150" s="47"/>
      <c r="HM150" s="47"/>
      <c r="HN150" s="47"/>
      <c r="HO150" s="47"/>
      <c r="HP150" s="47"/>
      <c r="HQ150" s="47"/>
      <c r="HR150" s="47"/>
      <c r="HS150" s="47"/>
      <c r="HT150" s="47"/>
      <c r="HU150" s="47"/>
      <c r="HV150" s="47"/>
      <c r="HW150" s="47"/>
      <c r="HX150" s="47"/>
      <c r="HY150" s="47"/>
      <c r="HZ150" s="47"/>
      <c r="IA150" s="47"/>
      <c r="IB150" s="47"/>
      <c r="IC150" s="47"/>
      <c r="ID150" s="47"/>
      <c r="IE150" s="47"/>
      <c r="IF150" s="47"/>
      <c r="IG150" s="47"/>
      <c r="IH150" s="47"/>
      <c r="II150" s="47"/>
      <c r="IJ150" s="47"/>
      <c r="IK150" s="47"/>
      <c r="IL150" s="47"/>
      <c r="IM150" s="47"/>
      <c r="IN150" s="47"/>
      <c r="IO150" s="47"/>
      <c r="IP150" s="47"/>
      <c r="IQ150" s="47"/>
      <c r="IR150" s="47"/>
      <c r="IS150" s="47"/>
      <c r="IT150" s="47"/>
      <c r="IU150" s="47"/>
      <c r="IV150" s="47"/>
      <c r="IW150" s="47"/>
      <c r="IX150" s="47"/>
      <c r="IY150" s="47"/>
      <c r="IZ150" s="47"/>
      <c r="JA150" s="47"/>
      <c r="JB150" s="47"/>
      <c r="JC150" s="47"/>
      <c r="JD150" s="47"/>
      <c r="JE150" s="47"/>
      <c r="JF150" s="47"/>
      <c r="JG150" s="47"/>
      <c r="JH150" s="47"/>
      <c r="JI150" s="47"/>
      <c r="JJ150" s="47"/>
      <c r="JK150" s="47"/>
      <c r="JL150" s="47"/>
      <c r="JM150" s="47"/>
      <c r="JN150" s="47"/>
      <c r="JO150" s="47"/>
      <c r="JP150" s="47"/>
      <c r="JQ150" s="47"/>
      <c r="JR150" s="47"/>
      <c r="JS150" s="47"/>
      <c r="JT150" s="47"/>
      <c r="JU150" s="47"/>
      <c r="JV150" s="47"/>
      <c r="JW150" s="47"/>
      <c r="JX150" s="47"/>
      <c r="JY150" s="47"/>
      <c r="JZ150" s="47"/>
      <c r="KA150" s="47"/>
      <c r="KB150" s="47"/>
      <c r="KC150" s="47"/>
      <c r="KD150" s="47"/>
      <c r="KE150" s="47"/>
      <c r="KF150" s="47"/>
      <c r="KG150" s="47"/>
      <c r="KH150" s="47"/>
      <c r="KI150" s="47"/>
      <c r="KJ150" s="47"/>
      <c r="KK150" s="47"/>
      <c r="KL150" s="47"/>
      <c r="KM150" s="47"/>
      <c r="KN150" s="47"/>
      <c r="KO150" s="47"/>
      <c r="KP150" s="47"/>
      <c r="KQ150" s="47"/>
      <c r="KR150" s="47"/>
      <c r="KS150" s="47"/>
      <c r="KT150" s="47"/>
      <c r="KU150" s="47"/>
      <c r="KV150" s="47"/>
      <c r="KW150" s="47"/>
      <c r="KX150" s="47"/>
      <c r="KY150" s="47"/>
      <c r="KZ150" s="47"/>
      <c r="LA150" s="47"/>
      <c r="LB150" s="47"/>
      <c r="LC150" s="47"/>
      <c r="LD150" s="47"/>
      <c r="LE150" s="47"/>
      <c r="LF150" s="47"/>
      <c r="LG150" s="47"/>
      <c r="LH150" s="47"/>
      <c r="LI150" s="47"/>
      <c r="LJ150" s="47"/>
      <c r="LK150" s="47"/>
      <c r="LL150" s="47"/>
      <c r="LM150" s="47"/>
      <c r="LN150" s="47"/>
      <c r="LO150" s="47"/>
      <c r="LP150" s="47"/>
      <c r="LQ150" s="47"/>
      <c r="LR150" s="47"/>
      <c r="LS150" s="47"/>
      <c r="LT150" s="47"/>
      <c r="LU150" s="47"/>
      <c r="LV150" s="47"/>
      <c r="LW150" s="47"/>
      <c r="LX150" s="47"/>
      <c r="LY150" s="47"/>
      <c r="LZ150" s="47"/>
      <c r="MA150" s="47"/>
      <c r="MB150" s="47"/>
      <c r="MC150" s="47"/>
    </row>
    <row r="151" spans="1:341" s="61" customFormat="1" ht="15" customHeight="1" x14ac:dyDescent="0.25">
      <c r="A151" s="57" t="s">
        <v>112</v>
      </c>
      <c r="B151" s="58" t="s">
        <v>461</v>
      </c>
      <c r="C151" s="59" t="s">
        <v>462</v>
      </c>
      <c r="D151" s="60" t="s">
        <v>463</v>
      </c>
      <c r="E151" s="103" t="s">
        <v>685</v>
      </c>
      <c r="F151" s="68" t="s">
        <v>21</v>
      </c>
      <c r="G151" s="68" t="s">
        <v>21</v>
      </c>
      <c r="H151" s="68" t="s">
        <v>21</v>
      </c>
      <c r="I151" s="68" t="s">
        <v>19</v>
      </c>
      <c r="J151" s="68"/>
      <c r="K151" s="68"/>
      <c r="L151" s="68"/>
      <c r="M151" s="68" t="s">
        <v>21</v>
      </c>
      <c r="N151" s="68" t="s">
        <v>21</v>
      </c>
      <c r="O151" s="68" t="s">
        <v>21</v>
      </c>
      <c r="P151" s="68" t="s">
        <v>21</v>
      </c>
      <c r="Q151" s="68"/>
      <c r="R151" s="70"/>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c r="CH151" s="47"/>
      <c r="CI151" s="47"/>
      <c r="CJ151" s="47"/>
      <c r="CK151" s="47"/>
      <c r="CL151" s="47"/>
      <c r="CM151" s="47"/>
      <c r="CN151" s="47"/>
      <c r="CO151" s="47"/>
      <c r="CP151" s="47"/>
      <c r="CQ151" s="47"/>
      <c r="CR151" s="47"/>
      <c r="CS151" s="47"/>
      <c r="CT151" s="47"/>
      <c r="CU151" s="47"/>
      <c r="CV151" s="47"/>
      <c r="CW151" s="47"/>
      <c r="CX151" s="47"/>
      <c r="CY151" s="47"/>
      <c r="CZ151" s="47"/>
      <c r="DA151" s="47"/>
      <c r="DB151" s="47"/>
      <c r="DC151" s="47"/>
      <c r="DD151" s="47"/>
      <c r="DE151" s="47"/>
      <c r="DF151" s="47"/>
      <c r="DG151" s="47"/>
      <c r="DH151" s="47"/>
      <c r="DI151" s="47"/>
      <c r="DJ151" s="47"/>
      <c r="DK151" s="47"/>
      <c r="DL151" s="47"/>
      <c r="DM151" s="47"/>
      <c r="DN151" s="47"/>
      <c r="DO151" s="47"/>
      <c r="DP151" s="47"/>
      <c r="DQ151" s="47"/>
      <c r="DR151" s="47"/>
      <c r="DS151" s="47"/>
      <c r="DT151" s="47"/>
      <c r="DU151" s="47"/>
      <c r="DV151" s="47"/>
      <c r="DW151" s="47"/>
      <c r="DX151" s="47"/>
      <c r="DY151" s="47"/>
      <c r="DZ151" s="47"/>
      <c r="EA151" s="47"/>
      <c r="EB151" s="47"/>
      <c r="EC151" s="47"/>
      <c r="ED151" s="47"/>
      <c r="EE151" s="47"/>
      <c r="EF151" s="47"/>
      <c r="EG151" s="47"/>
      <c r="EH151" s="47"/>
      <c r="EI151" s="47"/>
      <c r="EJ151" s="47"/>
      <c r="EK151" s="47"/>
      <c r="EL151" s="47"/>
      <c r="EM151" s="47"/>
      <c r="EN151" s="47"/>
      <c r="EO151" s="47"/>
      <c r="EP151" s="47"/>
      <c r="EQ151" s="47"/>
      <c r="ER151" s="47"/>
      <c r="ES151" s="47"/>
      <c r="ET151" s="47"/>
      <c r="EU151" s="47"/>
      <c r="EV151" s="47"/>
      <c r="EW151" s="47"/>
      <c r="EX151" s="47"/>
      <c r="EY151" s="47"/>
      <c r="EZ151" s="47"/>
      <c r="FA151" s="47"/>
      <c r="FB151" s="47"/>
      <c r="FC151" s="47"/>
      <c r="FD151" s="47"/>
      <c r="FE151" s="47"/>
      <c r="FF151" s="47"/>
      <c r="FG151" s="47"/>
      <c r="FH151" s="47"/>
      <c r="FI151" s="47"/>
      <c r="FJ151" s="47"/>
      <c r="FK151" s="47"/>
      <c r="FL151" s="47"/>
      <c r="FM151" s="47"/>
      <c r="FN151" s="47"/>
      <c r="FO151" s="47"/>
      <c r="FP151" s="47"/>
      <c r="FQ151" s="47"/>
      <c r="FR151" s="47"/>
      <c r="FS151" s="47"/>
      <c r="FT151" s="47"/>
      <c r="FU151" s="47"/>
      <c r="FV151" s="47"/>
      <c r="FW151" s="47"/>
      <c r="FX151" s="47"/>
      <c r="FY151" s="47"/>
      <c r="FZ151" s="47"/>
      <c r="GA151" s="47"/>
      <c r="GB151" s="47"/>
      <c r="GC151" s="47"/>
      <c r="GD151" s="47"/>
      <c r="GE151" s="47"/>
      <c r="GF151" s="47"/>
      <c r="GG151" s="47"/>
      <c r="GH151" s="47"/>
      <c r="GI151" s="47"/>
      <c r="GJ151" s="47"/>
      <c r="GK151" s="47"/>
      <c r="GL151" s="47"/>
      <c r="GM151" s="47"/>
      <c r="GN151" s="47"/>
      <c r="GO151" s="47"/>
      <c r="GP151" s="47"/>
      <c r="GQ151" s="47"/>
      <c r="GR151" s="47"/>
      <c r="GS151" s="47"/>
      <c r="GT151" s="47"/>
      <c r="GU151" s="47"/>
      <c r="GV151" s="47"/>
      <c r="GW151" s="47"/>
      <c r="GX151" s="47"/>
      <c r="GY151" s="47"/>
      <c r="GZ151" s="47"/>
      <c r="HA151" s="47"/>
      <c r="HB151" s="47"/>
      <c r="HC151" s="47"/>
      <c r="HD151" s="47"/>
      <c r="HE151" s="47"/>
      <c r="HF151" s="47"/>
      <c r="HG151" s="47"/>
      <c r="HH151" s="47"/>
      <c r="HI151" s="47"/>
      <c r="HJ151" s="47"/>
      <c r="HK151" s="47"/>
      <c r="HL151" s="47"/>
      <c r="HM151" s="47"/>
      <c r="HN151" s="47"/>
      <c r="HO151" s="47"/>
      <c r="HP151" s="47"/>
      <c r="HQ151" s="47"/>
      <c r="HR151" s="47"/>
      <c r="HS151" s="47"/>
      <c r="HT151" s="47"/>
      <c r="HU151" s="47"/>
      <c r="HV151" s="47"/>
      <c r="HW151" s="47"/>
      <c r="HX151" s="47"/>
      <c r="HY151" s="47"/>
      <c r="HZ151" s="47"/>
      <c r="IA151" s="47"/>
      <c r="IB151" s="47"/>
      <c r="IC151" s="47"/>
      <c r="ID151" s="47"/>
      <c r="IE151" s="47"/>
      <c r="IF151" s="47"/>
      <c r="IG151" s="47"/>
      <c r="IH151" s="47"/>
      <c r="II151" s="47"/>
      <c r="IJ151" s="47"/>
      <c r="IK151" s="47"/>
      <c r="IL151" s="47"/>
      <c r="IM151" s="47"/>
      <c r="IN151" s="47"/>
      <c r="IO151" s="47"/>
      <c r="IP151" s="47"/>
      <c r="IQ151" s="47"/>
      <c r="IR151" s="47"/>
      <c r="IS151" s="47"/>
      <c r="IT151" s="47"/>
      <c r="IU151" s="47"/>
      <c r="IV151" s="47"/>
      <c r="IW151" s="47"/>
      <c r="IX151" s="47"/>
      <c r="IY151" s="47"/>
      <c r="IZ151" s="47"/>
      <c r="JA151" s="47"/>
      <c r="JB151" s="47"/>
      <c r="JC151" s="47"/>
      <c r="JD151" s="47"/>
      <c r="JE151" s="47"/>
      <c r="JF151" s="47"/>
      <c r="JG151" s="47"/>
      <c r="JH151" s="47"/>
      <c r="JI151" s="47"/>
      <c r="JJ151" s="47"/>
      <c r="JK151" s="47"/>
      <c r="JL151" s="47"/>
      <c r="JM151" s="47"/>
      <c r="JN151" s="47"/>
      <c r="JO151" s="47"/>
      <c r="JP151" s="47"/>
      <c r="JQ151" s="47"/>
      <c r="JR151" s="47"/>
      <c r="JS151" s="47"/>
      <c r="JT151" s="47"/>
      <c r="JU151" s="47"/>
      <c r="JV151" s="47"/>
      <c r="JW151" s="47"/>
      <c r="JX151" s="47"/>
      <c r="JY151" s="47"/>
      <c r="JZ151" s="47"/>
      <c r="KA151" s="47"/>
      <c r="KB151" s="47"/>
      <c r="KC151" s="47"/>
      <c r="KD151" s="47"/>
      <c r="KE151" s="47"/>
      <c r="KF151" s="47"/>
      <c r="KG151" s="47"/>
      <c r="KH151" s="47"/>
      <c r="KI151" s="47"/>
      <c r="KJ151" s="47"/>
      <c r="KK151" s="47"/>
      <c r="KL151" s="47"/>
      <c r="KM151" s="47"/>
      <c r="KN151" s="47"/>
      <c r="KO151" s="47"/>
      <c r="KP151" s="47"/>
      <c r="KQ151" s="47"/>
      <c r="KR151" s="47"/>
      <c r="KS151" s="47"/>
      <c r="KT151" s="47"/>
      <c r="KU151" s="47"/>
      <c r="KV151" s="47"/>
      <c r="KW151" s="47"/>
      <c r="KX151" s="47"/>
      <c r="KY151" s="47"/>
      <c r="KZ151" s="47"/>
      <c r="LA151" s="47"/>
      <c r="LB151" s="47"/>
      <c r="LC151" s="47"/>
      <c r="LD151" s="47"/>
      <c r="LE151" s="47"/>
      <c r="LF151" s="47"/>
      <c r="LG151" s="47"/>
      <c r="LH151" s="47"/>
      <c r="LI151" s="47"/>
      <c r="LJ151" s="47"/>
      <c r="LK151" s="47"/>
      <c r="LL151" s="47"/>
      <c r="LM151" s="47"/>
      <c r="LN151" s="47"/>
      <c r="LO151" s="47"/>
      <c r="LP151" s="47"/>
      <c r="LQ151" s="47"/>
      <c r="LR151" s="47"/>
      <c r="LS151" s="47"/>
      <c r="LT151" s="47"/>
      <c r="LU151" s="47"/>
      <c r="LV151" s="47"/>
      <c r="LW151" s="47"/>
      <c r="LX151" s="47"/>
      <c r="LY151" s="47"/>
      <c r="LZ151" s="47"/>
      <c r="MA151" s="47"/>
      <c r="MB151" s="47"/>
      <c r="MC151" s="47"/>
    </row>
    <row r="152" spans="1:341" ht="15" customHeight="1" x14ac:dyDescent="0.25">
      <c r="A152" s="62" t="s">
        <v>237</v>
      </c>
      <c r="B152" s="58" t="s">
        <v>238</v>
      </c>
      <c r="C152" s="59"/>
      <c r="D152" s="60" t="s">
        <v>682</v>
      </c>
      <c r="E152" s="103" t="s">
        <v>685</v>
      </c>
      <c r="F152" s="68" t="s">
        <v>21</v>
      </c>
      <c r="G152" s="68" t="s">
        <v>21</v>
      </c>
      <c r="H152" s="68" t="s">
        <v>21</v>
      </c>
      <c r="I152" s="68" t="s">
        <v>21</v>
      </c>
      <c r="J152" s="68"/>
      <c r="K152" s="68"/>
      <c r="L152" s="68"/>
      <c r="M152" s="68"/>
      <c r="N152" s="68"/>
      <c r="O152" s="68"/>
      <c r="P152" s="68"/>
      <c r="Q152" s="68"/>
      <c r="R152" s="70"/>
    </row>
    <row r="153" spans="1:341" s="61" customFormat="1" x14ac:dyDescent="0.25">
      <c r="A153" s="57" t="s">
        <v>239</v>
      </c>
      <c r="B153" s="58" t="s">
        <v>601</v>
      </c>
      <c r="C153" s="59" t="s">
        <v>554</v>
      </c>
      <c r="D153" s="60">
        <v>3475103632</v>
      </c>
      <c r="E153" s="103" t="s">
        <v>685</v>
      </c>
      <c r="F153" s="68" t="s">
        <v>21</v>
      </c>
      <c r="G153" s="68" t="s">
        <v>21</v>
      </c>
      <c r="H153" s="68" t="s">
        <v>21</v>
      </c>
      <c r="I153" s="68" t="s">
        <v>21</v>
      </c>
      <c r="J153" s="68" t="s">
        <v>19</v>
      </c>
      <c r="K153" s="68"/>
      <c r="L153" s="68"/>
      <c r="M153" s="68" t="s">
        <v>21</v>
      </c>
      <c r="N153" s="68" t="s">
        <v>21</v>
      </c>
      <c r="O153" s="68" t="s">
        <v>21</v>
      </c>
      <c r="P153" s="68" t="s">
        <v>21</v>
      </c>
      <c r="Q153" s="68" t="s">
        <v>21</v>
      </c>
      <c r="R153" s="70" t="s">
        <v>21</v>
      </c>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c r="CH153" s="47"/>
      <c r="CI153" s="47"/>
      <c r="CJ153" s="47"/>
      <c r="CK153" s="47"/>
      <c r="CL153" s="47"/>
      <c r="CM153" s="47"/>
      <c r="CN153" s="47"/>
      <c r="CO153" s="47"/>
      <c r="CP153" s="47"/>
      <c r="CQ153" s="47"/>
      <c r="CR153" s="47"/>
      <c r="CS153" s="47"/>
      <c r="CT153" s="47"/>
      <c r="CU153" s="47"/>
      <c r="CV153" s="47"/>
      <c r="CW153" s="47"/>
      <c r="CX153" s="47"/>
      <c r="CY153" s="47"/>
      <c r="CZ153" s="47"/>
      <c r="DA153" s="47"/>
      <c r="DB153" s="47"/>
      <c r="DC153" s="47"/>
      <c r="DD153" s="47"/>
      <c r="DE153" s="47"/>
      <c r="DF153" s="47"/>
      <c r="DG153" s="47"/>
      <c r="DH153" s="47"/>
      <c r="DI153" s="47"/>
      <c r="DJ153" s="47"/>
      <c r="DK153" s="47"/>
      <c r="DL153" s="47"/>
      <c r="DM153" s="47"/>
      <c r="DN153" s="47"/>
      <c r="DO153" s="47"/>
      <c r="DP153" s="47"/>
      <c r="DQ153" s="47"/>
      <c r="DR153" s="47"/>
      <c r="DS153" s="47"/>
      <c r="DT153" s="47"/>
      <c r="DU153" s="47"/>
      <c r="DV153" s="47"/>
      <c r="DW153" s="47"/>
      <c r="DX153" s="47"/>
      <c r="DY153" s="47"/>
      <c r="DZ153" s="47"/>
      <c r="EA153" s="47"/>
      <c r="EB153" s="47"/>
      <c r="EC153" s="47"/>
      <c r="ED153" s="47"/>
      <c r="EE153" s="47"/>
      <c r="EF153" s="47"/>
      <c r="EG153" s="47"/>
      <c r="EH153" s="47"/>
      <c r="EI153" s="47"/>
      <c r="EJ153" s="47"/>
      <c r="EK153" s="47"/>
      <c r="EL153" s="47"/>
      <c r="EM153" s="47"/>
      <c r="EN153" s="47"/>
      <c r="EO153" s="47"/>
      <c r="EP153" s="47"/>
      <c r="EQ153" s="47"/>
      <c r="ER153" s="47"/>
      <c r="ES153" s="47"/>
      <c r="ET153" s="47"/>
      <c r="EU153" s="47"/>
      <c r="EV153" s="47"/>
      <c r="EW153" s="47"/>
      <c r="EX153" s="47"/>
      <c r="EY153" s="47"/>
      <c r="EZ153" s="47"/>
      <c r="FA153" s="47"/>
      <c r="FB153" s="47"/>
      <c r="FC153" s="47"/>
      <c r="FD153" s="47"/>
      <c r="FE153" s="47"/>
      <c r="FF153" s="47"/>
      <c r="FG153" s="47"/>
      <c r="FH153" s="47"/>
      <c r="FI153" s="47"/>
      <c r="FJ153" s="47"/>
      <c r="FK153" s="47"/>
      <c r="FL153" s="47"/>
      <c r="FM153" s="47"/>
      <c r="FN153" s="47"/>
      <c r="FO153" s="47"/>
      <c r="FP153" s="47"/>
      <c r="FQ153" s="47"/>
      <c r="FR153" s="47"/>
      <c r="FS153" s="47"/>
      <c r="FT153" s="47"/>
      <c r="FU153" s="47"/>
      <c r="FV153" s="47"/>
      <c r="FW153" s="47"/>
      <c r="FX153" s="47"/>
      <c r="FY153" s="47"/>
      <c r="FZ153" s="47"/>
      <c r="GA153" s="47"/>
      <c r="GB153" s="47"/>
      <c r="GC153" s="47"/>
      <c r="GD153" s="47"/>
      <c r="GE153" s="47"/>
      <c r="GF153" s="47"/>
      <c r="GG153" s="47"/>
      <c r="GH153" s="47"/>
      <c r="GI153" s="47"/>
      <c r="GJ153" s="47"/>
      <c r="GK153" s="47"/>
      <c r="GL153" s="47"/>
      <c r="GM153" s="47"/>
      <c r="GN153" s="47"/>
      <c r="GO153" s="47"/>
      <c r="GP153" s="47"/>
      <c r="GQ153" s="47"/>
      <c r="GR153" s="47"/>
      <c r="GS153" s="47"/>
      <c r="GT153" s="47"/>
      <c r="GU153" s="47"/>
      <c r="GV153" s="47"/>
      <c r="GW153" s="47"/>
      <c r="GX153" s="47"/>
      <c r="GY153" s="47"/>
      <c r="GZ153" s="47"/>
      <c r="HA153" s="47"/>
      <c r="HB153" s="47"/>
      <c r="HC153" s="47"/>
      <c r="HD153" s="47"/>
      <c r="HE153" s="47"/>
      <c r="HF153" s="47"/>
      <c r="HG153" s="47"/>
      <c r="HH153" s="47"/>
      <c r="HI153" s="47"/>
      <c r="HJ153" s="47"/>
      <c r="HK153" s="47"/>
      <c r="HL153" s="47"/>
      <c r="HM153" s="47"/>
      <c r="HN153" s="47"/>
      <c r="HO153" s="47"/>
      <c r="HP153" s="47"/>
      <c r="HQ153" s="47"/>
      <c r="HR153" s="47"/>
      <c r="HS153" s="47"/>
      <c r="HT153" s="47"/>
      <c r="HU153" s="47"/>
      <c r="HV153" s="47"/>
      <c r="HW153" s="47"/>
      <c r="HX153" s="47"/>
      <c r="HY153" s="47"/>
      <c r="HZ153" s="47"/>
      <c r="IA153" s="47"/>
      <c r="IB153" s="47"/>
      <c r="IC153" s="47"/>
      <c r="ID153" s="47"/>
      <c r="IE153" s="47"/>
      <c r="IF153" s="47"/>
      <c r="IG153" s="47"/>
      <c r="IH153" s="47"/>
      <c r="II153" s="47"/>
      <c r="IJ153" s="47"/>
      <c r="IK153" s="47"/>
      <c r="IL153" s="47"/>
      <c r="IM153" s="47"/>
      <c r="IN153" s="47"/>
      <c r="IO153" s="47"/>
      <c r="IP153" s="47"/>
      <c r="IQ153" s="47"/>
      <c r="IR153" s="47"/>
      <c r="IS153" s="47"/>
      <c r="IT153" s="47"/>
      <c r="IU153" s="47"/>
      <c r="IV153" s="47"/>
      <c r="IW153" s="47"/>
      <c r="IX153" s="47"/>
      <c r="IY153" s="47"/>
      <c r="IZ153" s="47"/>
      <c r="JA153" s="47"/>
      <c r="JB153" s="47"/>
      <c r="JC153" s="47"/>
      <c r="JD153" s="47"/>
      <c r="JE153" s="47"/>
      <c r="JF153" s="47"/>
      <c r="JG153" s="47"/>
      <c r="JH153" s="47"/>
      <c r="JI153" s="47"/>
      <c r="JJ153" s="47"/>
      <c r="JK153" s="47"/>
      <c r="JL153" s="47"/>
      <c r="JM153" s="47"/>
      <c r="JN153" s="47"/>
      <c r="JO153" s="47"/>
      <c r="JP153" s="47"/>
      <c r="JQ153" s="47"/>
      <c r="JR153" s="47"/>
      <c r="JS153" s="47"/>
      <c r="JT153" s="47"/>
      <c r="JU153" s="47"/>
      <c r="JV153" s="47"/>
      <c r="JW153" s="47"/>
      <c r="JX153" s="47"/>
      <c r="JY153" s="47"/>
      <c r="JZ153" s="47"/>
      <c r="KA153" s="47"/>
      <c r="KB153" s="47"/>
      <c r="KC153" s="47"/>
      <c r="KD153" s="47"/>
      <c r="KE153" s="47"/>
      <c r="KF153" s="47"/>
      <c r="KG153" s="47"/>
      <c r="KH153" s="47"/>
      <c r="KI153" s="47"/>
      <c r="KJ153" s="47"/>
      <c r="KK153" s="47"/>
      <c r="KL153" s="47"/>
      <c r="KM153" s="47"/>
      <c r="KN153" s="47"/>
      <c r="KO153" s="47"/>
      <c r="KP153" s="47"/>
      <c r="KQ153" s="47"/>
      <c r="KR153" s="47"/>
      <c r="KS153" s="47"/>
      <c r="KT153" s="47"/>
      <c r="KU153" s="47"/>
      <c r="KV153" s="47"/>
      <c r="KW153" s="47"/>
      <c r="KX153" s="47"/>
      <c r="KY153" s="47"/>
      <c r="KZ153" s="47"/>
      <c r="LA153" s="47"/>
      <c r="LB153" s="47"/>
      <c r="LC153" s="47"/>
      <c r="LD153" s="47"/>
      <c r="LE153" s="47"/>
      <c r="LF153" s="47"/>
      <c r="LG153" s="47"/>
      <c r="LH153" s="47"/>
      <c r="LI153" s="47"/>
      <c r="LJ153" s="47"/>
      <c r="LK153" s="47"/>
      <c r="LL153" s="47"/>
      <c r="LM153" s="47"/>
      <c r="LN153" s="47"/>
      <c r="LO153" s="47"/>
      <c r="LP153" s="47"/>
      <c r="LQ153" s="47"/>
      <c r="LR153" s="47"/>
      <c r="LS153" s="47"/>
      <c r="LT153" s="47"/>
      <c r="LU153" s="47"/>
      <c r="LV153" s="47"/>
      <c r="LW153" s="47"/>
      <c r="LX153" s="47"/>
      <c r="LY153" s="47"/>
      <c r="LZ153" s="47"/>
      <c r="MA153" s="47"/>
      <c r="MB153" s="47"/>
      <c r="MC153" s="47"/>
    </row>
    <row r="154" spans="1:341" s="61" customFormat="1" ht="30" x14ac:dyDescent="0.25">
      <c r="A154" s="57" t="s">
        <v>113</v>
      </c>
      <c r="B154" s="58" t="s">
        <v>464</v>
      </c>
      <c r="C154" s="59" t="s">
        <v>465</v>
      </c>
      <c r="D154" s="60" t="s">
        <v>466</v>
      </c>
      <c r="E154" s="103" t="s">
        <v>685</v>
      </c>
      <c r="F154" s="68"/>
      <c r="G154" s="68" t="s">
        <v>19</v>
      </c>
      <c r="H154" s="68"/>
      <c r="I154" s="68" t="s">
        <v>19</v>
      </c>
      <c r="J154" s="68"/>
      <c r="K154" s="68"/>
      <c r="L154" s="68"/>
      <c r="M154" s="68" t="s">
        <v>19</v>
      </c>
      <c r="N154" s="68"/>
      <c r="O154" s="68"/>
      <c r="P154" s="68"/>
      <c r="Q154" s="68" t="s">
        <v>19</v>
      </c>
      <c r="R154" s="70" t="s">
        <v>19</v>
      </c>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7"/>
      <c r="CU154" s="47"/>
      <c r="CV154" s="47"/>
      <c r="CW154" s="47"/>
      <c r="CX154" s="47"/>
      <c r="CY154" s="47"/>
      <c r="CZ154" s="47"/>
      <c r="DA154" s="47"/>
      <c r="DB154" s="47"/>
      <c r="DC154" s="47"/>
      <c r="DD154" s="47"/>
      <c r="DE154" s="47"/>
      <c r="DF154" s="47"/>
      <c r="DG154" s="47"/>
      <c r="DH154" s="47"/>
      <c r="DI154" s="47"/>
      <c r="DJ154" s="47"/>
      <c r="DK154" s="47"/>
      <c r="DL154" s="47"/>
      <c r="DM154" s="47"/>
      <c r="DN154" s="47"/>
      <c r="DO154" s="47"/>
      <c r="DP154" s="47"/>
      <c r="DQ154" s="47"/>
      <c r="DR154" s="47"/>
      <c r="DS154" s="47"/>
      <c r="DT154" s="47"/>
      <c r="DU154" s="47"/>
      <c r="DV154" s="47"/>
      <c r="DW154" s="47"/>
      <c r="DX154" s="47"/>
      <c r="DY154" s="47"/>
      <c r="DZ154" s="47"/>
      <c r="EA154" s="47"/>
      <c r="EB154" s="47"/>
      <c r="EC154" s="47"/>
      <c r="ED154" s="47"/>
      <c r="EE154" s="47"/>
      <c r="EF154" s="47"/>
      <c r="EG154" s="47"/>
      <c r="EH154" s="47"/>
      <c r="EI154" s="47"/>
      <c r="EJ154" s="47"/>
      <c r="EK154" s="47"/>
      <c r="EL154" s="47"/>
      <c r="EM154" s="47"/>
      <c r="EN154" s="47"/>
      <c r="EO154" s="47"/>
      <c r="EP154" s="47"/>
      <c r="EQ154" s="47"/>
      <c r="ER154" s="47"/>
      <c r="ES154" s="47"/>
      <c r="ET154" s="47"/>
      <c r="EU154" s="47"/>
      <c r="EV154" s="47"/>
      <c r="EW154" s="47"/>
      <c r="EX154" s="47"/>
      <c r="EY154" s="47"/>
      <c r="EZ154" s="47"/>
      <c r="FA154" s="47"/>
      <c r="FB154" s="47"/>
      <c r="FC154" s="47"/>
      <c r="FD154" s="47"/>
      <c r="FE154" s="47"/>
      <c r="FF154" s="47"/>
      <c r="FG154" s="47"/>
      <c r="FH154" s="47"/>
      <c r="FI154" s="47"/>
      <c r="FJ154" s="47"/>
      <c r="FK154" s="47"/>
      <c r="FL154" s="47"/>
      <c r="FM154" s="47"/>
      <c r="FN154" s="47"/>
      <c r="FO154" s="47"/>
      <c r="FP154" s="47"/>
      <c r="FQ154" s="47"/>
      <c r="FR154" s="47"/>
      <c r="FS154" s="47"/>
      <c r="FT154" s="47"/>
      <c r="FU154" s="47"/>
      <c r="FV154" s="47"/>
      <c r="FW154" s="47"/>
      <c r="FX154" s="47"/>
      <c r="FY154" s="47"/>
      <c r="FZ154" s="47"/>
      <c r="GA154" s="47"/>
      <c r="GB154" s="47"/>
      <c r="GC154" s="47"/>
      <c r="GD154" s="47"/>
      <c r="GE154" s="47"/>
      <c r="GF154" s="47"/>
      <c r="GG154" s="47"/>
      <c r="GH154" s="47"/>
      <c r="GI154" s="47"/>
      <c r="GJ154" s="47"/>
      <c r="GK154" s="47"/>
      <c r="GL154" s="47"/>
      <c r="GM154" s="47"/>
      <c r="GN154" s="47"/>
      <c r="GO154" s="47"/>
      <c r="GP154" s="47"/>
      <c r="GQ154" s="47"/>
      <c r="GR154" s="47"/>
      <c r="GS154" s="47"/>
      <c r="GT154" s="47"/>
      <c r="GU154" s="47"/>
      <c r="GV154" s="47"/>
      <c r="GW154" s="47"/>
      <c r="GX154" s="47"/>
      <c r="GY154" s="47"/>
      <c r="GZ154" s="47"/>
      <c r="HA154" s="47"/>
      <c r="HB154" s="47"/>
      <c r="HC154" s="47"/>
      <c r="HD154" s="47"/>
      <c r="HE154" s="47"/>
      <c r="HF154" s="47"/>
      <c r="HG154" s="47"/>
      <c r="HH154" s="47"/>
      <c r="HI154" s="47"/>
      <c r="HJ154" s="47"/>
      <c r="HK154" s="47"/>
      <c r="HL154" s="47"/>
      <c r="HM154" s="47"/>
      <c r="HN154" s="47"/>
      <c r="HO154" s="47"/>
      <c r="HP154" s="47"/>
      <c r="HQ154" s="47"/>
      <c r="HR154" s="47"/>
      <c r="HS154" s="47"/>
      <c r="HT154" s="47"/>
      <c r="HU154" s="47"/>
      <c r="HV154" s="47"/>
      <c r="HW154" s="47"/>
      <c r="HX154" s="47"/>
      <c r="HY154" s="47"/>
      <c r="HZ154" s="47"/>
      <c r="IA154" s="47"/>
      <c r="IB154" s="47"/>
      <c r="IC154" s="47"/>
      <c r="ID154" s="47"/>
      <c r="IE154" s="47"/>
      <c r="IF154" s="47"/>
      <c r="IG154" s="47"/>
      <c r="IH154" s="47"/>
      <c r="II154" s="47"/>
      <c r="IJ154" s="47"/>
      <c r="IK154" s="47"/>
      <c r="IL154" s="47"/>
      <c r="IM154" s="47"/>
      <c r="IN154" s="47"/>
      <c r="IO154" s="47"/>
      <c r="IP154" s="47"/>
      <c r="IQ154" s="47"/>
      <c r="IR154" s="47"/>
      <c r="IS154" s="47"/>
      <c r="IT154" s="47"/>
      <c r="IU154" s="47"/>
      <c r="IV154" s="47"/>
      <c r="IW154" s="47"/>
      <c r="IX154" s="47"/>
      <c r="IY154" s="47"/>
      <c r="IZ154" s="47"/>
      <c r="JA154" s="47"/>
      <c r="JB154" s="47"/>
      <c r="JC154" s="47"/>
      <c r="JD154" s="47"/>
      <c r="JE154" s="47"/>
      <c r="JF154" s="47"/>
      <c r="JG154" s="47"/>
      <c r="JH154" s="47"/>
      <c r="JI154" s="47"/>
      <c r="JJ154" s="47"/>
      <c r="JK154" s="47"/>
      <c r="JL154" s="47"/>
      <c r="JM154" s="47"/>
      <c r="JN154" s="47"/>
      <c r="JO154" s="47"/>
      <c r="JP154" s="47"/>
      <c r="JQ154" s="47"/>
      <c r="JR154" s="47"/>
      <c r="JS154" s="47"/>
      <c r="JT154" s="47"/>
      <c r="JU154" s="47"/>
      <c r="JV154" s="47"/>
      <c r="JW154" s="47"/>
      <c r="JX154" s="47"/>
      <c r="JY154" s="47"/>
      <c r="JZ154" s="47"/>
      <c r="KA154" s="47"/>
      <c r="KB154" s="47"/>
      <c r="KC154" s="47"/>
      <c r="KD154" s="47"/>
      <c r="KE154" s="47"/>
      <c r="KF154" s="47"/>
      <c r="KG154" s="47"/>
      <c r="KH154" s="47"/>
      <c r="KI154" s="47"/>
      <c r="KJ154" s="47"/>
      <c r="KK154" s="47"/>
      <c r="KL154" s="47"/>
      <c r="KM154" s="47"/>
      <c r="KN154" s="47"/>
      <c r="KO154" s="47"/>
      <c r="KP154" s="47"/>
      <c r="KQ154" s="47"/>
      <c r="KR154" s="47"/>
      <c r="KS154" s="47"/>
      <c r="KT154" s="47"/>
      <c r="KU154" s="47"/>
      <c r="KV154" s="47"/>
      <c r="KW154" s="47"/>
      <c r="KX154" s="47"/>
      <c r="KY154" s="47"/>
      <c r="KZ154" s="47"/>
      <c r="LA154" s="47"/>
      <c r="LB154" s="47"/>
      <c r="LC154" s="47"/>
      <c r="LD154" s="47"/>
      <c r="LE154" s="47"/>
      <c r="LF154" s="47"/>
      <c r="LG154" s="47"/>
      <c r="LH154" s="47"/>
      <c r="LI154" s="47"/>
      <c r="LJ154" s="47"/>
      <c r="LK154" s="47"/>
      <c r="LL154" s="47"/>
      <c r="LM154" s="47"/>
      <c r="LN154" s="47"/>
      <c r="LO154" s="47"/>
      <c r="LP154" s="47"/>
      <c r="LQ154" s="47"/>
      <c r="LR154" s="47"/>
      <c r="LS154" s="47"/>
      <c r="LT154" s="47"/>
      <c r="LU154" s="47"/>
      <c r="LV154" s="47"/>
      <c r="LW154" s="47"/>
      <c r="LX154" s="47"/>
      <c r="LY154" s="47"/>
      <c r="LZ154" s="47"/>
      <c r="MA154" s="47"/>
      <c r="MB154" s="47"/>
      <c r="MC154" s="47"/>
    </row>
    <row r="155" spans="1:341" x14ac:dyDescent="0.25">
      <c r="A155" s="57" t="s">
        <v>114</v>
      </c>
      <c r="B155" s="58" t="s">
        <v>467</v>
      </c>
      <c r="C155" s="59" t="s">
        <v>468</v>
      </c>
      <c r="D155" s="60" t="s">
        <v>469</v>
      </c>
      <c r="E155" s="103" t="s">
        <v>685</v>
      </c>
      <c r="F155" s="68" t="s">
        <v>19</v>
      </c>
      <c r="G155" s="68"/>
      <c r="H155" s="68"/>
      <c r="I155" s="68"/>
      <c r="J155" s="68"/>
      <c r="K155" s="68"/>
      <c r="L155" s="68"/>
      <c r="M155" s="68"/>
      <c r="N155" s="68"/>
      <c r="O155" s="68"/>
      <c r="P155" s="68"/>
      <c r="Q155" s="68"/>
      <c r="R155" s="70"/>
    </row>
    <row r="156" spans="1:341" s="61" customFormat="1" x14ac:dyDescent="0.25">
      <c r="A156" s="57" t="s">
        <v>115</v>
      </c>
      <c r="B156" s="58" t="s">
        <v>470</v>
      </c>
      <c r="C156" s="59" t="s">
        <v>471</v>
      </c>
      <c r="D156" s="60" t="s">
        <v>472</v>
      </c>
      <c r="E156" s="103" t="s">
        <v>685</v>
      </c>
      <c r="F156" s="68"/>
      <c r="G156" s="68" t="s">
        <v>21</v>
      </c>
      <c r="H156" s="68" t="s">
        <v>21</v>
      </c>
      <c r="I156" s="68" t="s">
        <v>21</v>
      </c>
      <c r="J156" s="68"/>
      <c r="K156" s="68"/>
      <c r="L156" s="68"/>
      <c r="M156" s="68" t="s">
        <v>21</v>
      </c>
      <c r="N156" s="68"/>
      <c r="O156" s="68"/>
      <c r="P156" s="68" t="s">
        <v>21</v>
      </c>
      <c r="Q156" s="68"/>
      <c r="R156" s="70" t="s">
        <v>21</v>
      </c>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c r="CH156" s="47"/>
      <c r="CI156" s="47"/>
      <c r="CJ156" s="47"/>
      <c r="CK156" s="47"/>
      <c r="CL156" s="47"/>
      <c r="CM156" s="47"/>
      <c r="CN156" s="47"/>
      <c r="CO156" s="47"/>
      <c r="CP156" s="47"/>
      <c r="CQ156" s="47"/>
      <c r="CR156" s="47"/>
      <c r="CS156" s="47"/>
      <c r="CT156" s="47"/>
      <c r="CU156" s="47"/>
      <c r="CV156" s="47"/>
      <c r="CW156" s="47"/>
      <c r="CX156" s="47"/>
      <c r="CY156" s="47"/>
      <c r="CZ156" s="47"/>
      <c r="DA156" s="47"/>
      <c r="DB156" s="47"/>
      <c r="DC156" s="47"/>
      <c r="DD156" s="47"/>
      <c r="DE156" s="47"/>
      <c r="DF156" s="47"/>
      <c r="DG156" s="47"/>
      <c r="DH156" s="47"/>
      <c r="DI156" s="47"/>
      <c r="DJ156" s="47"/>
      <c r="DK156" s="47"/>
      <c r="DL156" s="47"/>
      <c r="DM156" s="47"/>
      <c r="DN156" s="47"/>
      <c r="DO156" s="47"/>
      <c r="DP156" s="47"/>
      <c r="DQ156" s="47"/>
      <c r="DR156" s="47"/>
      <c r="DS156" s="47"/>
      <c r="DT156" s="47"/>
      <c r="DU156" s="47"/>
      <c r="DV156" s="47"/>
      <c r="DW156" s="47"/>
      <c r="DX156" s="47"/>
      <c r="DY156" s="47"/>
      <c r="DZ156" s="47"/>
      <c r="EA156" s="47"/>
      <c r="EB156" s="47"/>
      <c r="EC156" s="47"/>
      <c r="ED156" s="47"/>
      <c r="EE156" s="47"/>
      <c r="EF156" s="47"/>
      <c r="EG156" s="47"/>
      <c r="EH156" s="47"/>
      <c r="EI156" s="47"/>
      <c r="EJ156" s="47"/>
      <c r="EK156" s="47"/>
      <c r="EL156" s="47"/>
      <c r="EM156" s="47"/>
      <c r="EN156" s="47"/>
      <c r="EO156" s="47"/>
      <c r="EP156" s="47"/>
      <c r="EQ156" s="47"/>
      <c r="ER156" s="47"/>
      <c r="ES156" s="47"/>
      <c r="ET156" s="47"/>
      <c r="EU156" s="47"/>
      <c r="EV156" s="47"/>
      <c r="EW156" s="47"/>
      <c r="EX156" s="47"/>
      <c r="EY156" s="47"/>
      <c r="EZ156" s="47"/>
      <c r="FA156" s="47"/>
      <c r="FB156" s="47"/>
      <c r="FC156" s="47"/>
      <c r="FD156" s="47"/>
      <c r="FE156" s="47"/>
      <c r="FF156" s="47"/>
      <c r="FG156" s="47"/>
      <c r="FH156" s="47"/>
      <c r="FI156" s="47"/>
      <c r="FJ156" s="47"/>
      <c r="FK156" s="47"/>
      <c r="FL156" s="47"/>
      <c r="FM156" s="47"/>
      <c r="FN156" s="47"/>
      <c r="FO156" s="47"/>
      <c r="FP156" s="47"/>
      <c r="FQ156" s="47"/>
      <c r="FR156" s="47"/>
      <c r="FS156" s="47"/>
      <c r="FT156" s="47"/>
      <c r="FU156" s="47"/>
      <c r="FV156" s="47"/>
      <c r="FW156" s="47"/>
      <c r="FX156" s="47"/>
      <c r="FY156" s="47"/>
      <c r="FZ156" s="47"/>
      <c r="GA156" s="47"/>
      <c r="GB156" s="47"/>
      <c r="GC156" s="47"/>
      <c r="GD156" s="47"/>
      <c r="GE156" s="47"/>
      <c r="GF156" s="47"/>
      <c r="GG156" s="47"/>
      <c r="GH156" s="47"/>
      <c r="GI156" s="47"/>
      <c r="GJ156" s="47"/>
      <c r="GK156" s="47"/>
      <c r="GL156" s="47"/>
      <c r="GM156" s="47"/>
      <c r="GN156" s="47"/>
      <c r="GO156" s="47"/>
      <c r="GP156" s="47"/>
      <c r="GQ156" s="47"/>
      <c r="GR156" s="47"/>
      <c r="GS156" s="47"/>
      <c r="GT156" s="47"/>
      <c r="GU156" s="47"/>
      <c r="GV156" s="47"/>
      <c r="GW156" s="47"/>
      <c r="GX156" s="47"/>
      <c r="GY156" s="47"/>
      <c r="GZ156" s="47"/>
      <c r="HA156" s="47"/>
      <c r="HB156" s="47"/>
      <c r="HC156" s="47"/>
      <c r="HD156" s="47"/>
      <c r="HE156" s="47"/>
      <c r="HF156" s="47"/>
      <c r="HG156" s="47"/>
      <c r="HH156" s="47"/>
      <c r="HI156" s="47"/>
      <c r="HJ156" s="47"/>
      <c r="HK156" s="47"/>
      <c r="HL156" s="47"/>
      <c r="HM156" s="47"/>
      <c r="HN156" s="47"/>
      <c r="HO156" s="47"/>
      <c r="HP156" s="47"/>
      <c r="HQ156" s="47"/>
      <c r="HR156" s="47"/>
      <c r="HS156" s="47"/>
      <c r="HT156" s="47"/>
      <c r="HU156" s="47"/>
      <c r="HV156" s="47"/>
      <c r="HW156" s="47"/>
      <c r="HX156" s="47"/>
      <c r="HY156" s="47"/>
      <c r="HZ156" s="47"/>
      <c r="IA156" s="47"/>
      <c r="IB156" s="47"/>
      <c r="IC156" s="47"/>
      <c r="ID156" s="47"/>
      <c r="IE156" s="47"/>
      <c r="IF156" s="47"/>
      <c r="IG156" s="47"/>
      <c r="IH156" s="47"/>
      <c r="II156" s="47"/>
      <c r="IJ156" s="47"/>
      <c r="IK156" s="47"/>
      <c r="IL156" s="47"/>
      <c r="IM156" s="47"/>
      <c r="IN156" s="47"/>
      <c r="IO156" s="47"/>
      <c r="IP156" s="47"/>
      <c r="IQ156" s="47"/>
      <c r="IR156" s="47"/>
      <c r="IS156" s="47"/>
      <c r="IT156" s="47"/>
      <c r="IU156" s="47"/>
      <c r="IV156" s="47"/>
      <c r="IW156" s="47"/>
      <c r="IX156" s="47"/>
      <c r="IY156" s="47"/>
      <c r="IZ156" s="47"/>
      <c r="JA156" s="47"/>
      <c r="JB156" s="47"/>
      <c r="JC156" s="47"/>
      <c r="JD156" s="47"/>
      <c r="JE156" s="47"/>
      <c r="JF156" s="47"/>
      <c r="JG156" s="47"/>
      <c r="JH156" s="47"/>
      <c r="JI156" s="47"/>
      <c r="JJ156" s="47"/>
      <c r="JK156" s="47"/>
      <c r="JL156" s="47"/>
      <c r="JM156" s="47"/>
      <c r="JN156" s="47"/>
      <c r="JO156" s="47"/>
      <c r="JP156" s="47"/>
      <c r="JQ156" s="47"/>
      <c r="JR156" s="47"/>
      <c r="JS156" s="47"/>
      <c r="JT156" s="47"/>
      <c r="JU156" s="47"/>
      <c r="JV156" s="47"/>
      <c r="JW156" s="47"/>
      <c r="JX156" s="47"/>
      <c r="JY156" s="47"/>
      <c r="JZ156" s="47"/>
      <c r="KA156" s="47"/>
      <c r="KB156" s="47"/>
      <c r="KC156" s="47"/>
      <c r="KD156" s="47"/>
      <c r="KE156" s="47"/>
      <c r="KF156" s="47"/>
      <c r="KG156" s="47"/>
      <c r="KH156" s="47"/>
      <c r="KI156" s="47"/>
      <c r="KJ156" s="47"/>
      <c r="KK156" s="47"/>
      <c r="KL156" s="47"/>
      <c r="KM156" s="47"/>
      <c r="KN156" s="47"/>
      <c r="KO156" s="47"/>
      <c r="KP156" s="47"/>
      <c r="KQ156" s="47"/>
      <c r="KR156" s="47"/>
      <c r="KS156" s="47"/>
      <c r="KT156" s="47"/>
      <c r="KU156" s="47"/>
      <c r="KV156" s="47"/>
      <c r="KW156" s="47"/>
      <c r="KX156" s="47"/>
      <c r="KY156" s="47"/>
      <c r="KZ156" s="47"/>
      <c r="LA156" s="47"/>
      <c r="LB156" s="47"/>
      <c r="LC156" s="47"/>
      <c r="LD156" s="47"/>
      <c r="LE156" s="47"/>
      <c r="LF156" s="47"/>
      <c r="LG156" s="47"/>
      <c r="LH156" s="47"/>
      <c r="LI156" s="47"/>
      <c r="LJ156" s="47"/>
      <c r="LK156" s="47"/>
      <c r="LL156" s="47"/>
      <c r="LM156" s="47"/>
      <c r="LN156" s="47"/>
      <c r="LO156" s="47"/>
      <c r="LP156" s="47"/>
      <c r="LQ156" s="47"/>
      <c r="LR156" s="47"/>
      <c r="LS156" s="47"/>
      <c r="LT156" s="47"/>
      <c r="LU156" s="47"/>
      <c r="LV156" s="47"/>
      <c r="LW156" s="47"/>
      <c r="LX156" s="47"/>
      <c r="LY156" s="47"/>
      <c r="LZ156" s="47"/>
      <c r="MA156" s="47"/>
      <c r="MB156" s="47"/>
      <c r="MC156" s="47"/>
    </row>
    <row r="157" spans="1:341" ht="15" customHeight="1" x14ac:dyDescent="0.25">
      <c r="A157" s="57" t="s">
        <v>116</v>
      </c>
      <c r="B157" s="58" t="s">
        <v>473</v>
      </c>
      <c r="C157" s="59" t="s">
        <v>474</v>
      </c>
      <c r="D157" s="60" t="s">
        <v>475</v>
      </c>
      <c r="E157" s="103" t="s">
        <v>685</v>
      </c>
      <c r="F157" s="68" t="s">
        <v>19</v>
      </c>
      <c r="G157" s="68" t="s">
        <v>19</v>
      </c>
      <c r="H157" s="68" t="s">
        <v>19</v>
      </c>
      <c r="I157" s="68" t="s">
        <v>19</v>
      </c>
      <c r="J157" s="68" t="s">
        <v>19</v>
      </c>
      <c r="K157" s="68" t="s">
        <v>21</v>
      </c>
      <c r="L157" s="68" t="s">
        <v>21</v>
      </c>
      <c r="M157" s="68" t="s">
        <v>19</v>
      </c>
      <c r="N157" s="68" t="s">
        <v>19</v>
      </c>
      <c r="O157" s="68" t="s">
        <v>19</v>
      </c>
      <c r="P157" s="68" t="s">
        <v>19</v>
      </c>
      <c r="Q157" s="68" t="s">
        <v>19</v>
      </c>
      <c r="R157" s="70" t="s">
        <v>19</v>
      </c>
    </row>
    <row r="158" spans="1:341" s="61" customFormat="1" x14ac:dyDescent="0.25">
      <c r="A158" s="57" t="s">
        <v>117</v>
      </c>
      <c r="B158" s="58" t="s">
        <v>476</v>
      </c>
      <c r="C158" s="59" t="s">
        <v>477</v>
      </c>
      <c r="D158" s="60" t="s">
        <v>478</v>
      </c>
      <c r="E158" s="103" t="s">
        <v>685</v>
      </c>
      <c r="F158" s="68" t="s">
        <v>19</v>
      </c>
      <c r="G158" s="68" t="s">
        <v>19</v>
      </c>
      <c r="H158" s="68" t="s">
        <v>19</v>
      </c>
      <c r="I158" s="68" t="s">
        <v>19</v>
      </c>
      <c r="J158" s="68" t="s">
        <v>19</v>
      </c>
      <c r="K158" s="68" t="s">
        <v>19</v>
      </c>
      <c r="L158" s="68"/>
      <c r="M158" s="68" t="s">
        <v>19</v>
      </c>
      <c r="N158" s="68"/>
      <c r="O158" s="68" t="s">
        <v>19</v>
      </c>
      <c r="P158" s="68" t="s">
        <v>19</v>
      </c>
      <c r="Q158" s="68" t="s">
        <v>19</v>
      </c>
      <c r="R158" s="70" t="s">
        <v>19</v>
      </c>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c r="CH158" s="47"/>
      <c r="CI158" s="47"/>
      <c r="CJ158" s="47"/>
      <c r="CK158" s="47"/>
      <c r="CL158" s="47"/>
      <c r="CM158" s="47"/>
      <c r="CN158" s="47"/>
      <c r="CO158" s="47"/>
      <c r="CP158" s="47"/>
      <c r="CQ158" s="47"/>
      <c r="CR158" s="47"/>
      <c r="CS158" s="47"/>
      <c r="CT158" s="47"/>
      <c r="CU158" s="47"/>
      <c r="CV158" s="47"/>
      <c r="CW158" s="47"/>
      <c r="CX158" s="47"/>
      <c r="CY158" s="47"/>
      <c r="CZ158" s="47"/>
      <c r="DA158" s="47"/>
      <c r="DB158" s="47"/>
      <c r="DC158" s="47"/>
      <c r="DD158" s="47"/>
      <c r="DE158" s="47"/>
      <c r="DF158" s="47"/>
      <c r="DG158" s="47"/>
      <c r="DH158" s="47"/>
      <c r="DI158" s="47"/>
      <c r="DJ158" s="47"/>
      <c r="DK158" s="47"/>
      <c r="DL158" s="47"/>
      <c r="DM158" s="47"/>
      <c r="DN158" s="47"/>
      <c r="DO158" s="47"/>
      <c r="DP158" s="47"/>
      <c r="DQ158" s="47"/>
      <c r="DR158" s="47"/>
      <c r="DS158" s="47"/>
      <c r="DT158" s="47"/>
      <c r="DU158" s="47"/>
      <c r="DV158" s="47"/>
      <c r="DW158" s="47"/>
      <c r="DX158" s="47"/>
      <c r="DY158" s="47"/>
      <c r="DZ158" s="47"/>
      <c r="EA158" s="47"/>
      <c r="EB158" s="47"/>
      <c r="EC158" s="47"/>
      <c r="ED158" s="47"/>
      <c r="EE158" s="47"/>
      <c r="EF158" s="47"/>
      <c r="EG158" s="47"/>
      <c r="EH158" s="47"/>
      <c r="EI158" s="47"/>
      <c r="EJ158" s="47"/>
      <c r="EK158" s="47"/>
      <c r="EL158" s="47"/>
      <c r="EM158" s="47"/>
      <c r="EN158" s="47"/>
      <c r="EO158" s="47"/>
      <c r="EP158" s="47"/>
      <c r="EQ158" s="47"/>
      <c r="ER158" s="47"/>
      <c r="ES158" s="47"/>
      <c r="ET158" s="47"/>
      <c r="EU158" s="47"/>
      <c r="EV158" s="47"/>
      <c r="EW158" s="47"/>
      <c r="EX158" s="47"/>
      <c r="EY158" s="47"/>
      <c r="EZ158" s="47"/>
      <c r="FA158" s="47"/>
      <c r="FB158" s="47"/>
      <c r="FC158" s="47"/>
      <c r="FD158" s="47"/>
      <c r="FE158" s="47"/>
      <c r="FF158" s="47"/>
      <c r="FG158" s="47"/>
      <c r="FH158" s="47"/>
      <c r="FI158" s="47"/>
      <c r="FJ158" s="47"/>
      <c r="FK158" s="47"/>
      <c r="FL158" s="47"/>
      <c r="FM158" s="47"/>
      <c r="FN158" s="47"/>
      <c r="FO158" s="47"/>
      <c r="FP158" s="47"/>
      <c r="FQ158" s="47"/>
      <c r="FR158" s="47"/>
      <c r="FS158" s="47"/>
      <c r="FT158" s="47"/>
      <c r="FU158" s="47"/>
      <c r="FV158" s="47"/>
      <c r="FW158" s="47"/>
      <c r="FX158" s="47"/>
      <c r="FY158" s="47"/>
      <c r="FZ158" s="47"/>
      <c r="GA158" s="47"/>
      <c r="GB158" s="47"/>
      <c r="GC158" s="47"/>
      <c r="GD158" s="47"/>
      <c r="GE158" s="47"/>
      <c r="GF158" s="47"/>
      <c r="GG158" s="47"/>
      <c r="GH158" s="47"/>
      <c r="GI158" s="47"/>
      <c r="GJ158" s="47"/>
      <c r="GK158" s="47"/>
      <c r="GL158" s="47"/>
      <c r="GM158" s="47"/>
      <c r="GN158" s="47"/>
      <c r="GO158" s="47"/>
      <c r="GP158" s="47"/>
      <c r="GQ158" s="47"/>
      <c r="GR158" s="47"/>
      <c r="GS158" s="47"/>
      <c r="GT158" s="47"/>
      <c r="GU158" s="47"/>
      <c r="GV158" s="47"/>
      <c r="GW158" s="47"/>
      <c r="GX158" s="47"/>
      <c r="GY158" s="47"/>
      <c r="GZ158" s="47"/>
      <c r="HA158" s="47"/>
      <c r="HB158" s="47"/>
      <c r="HC158" s="47"/>
      <c r="HD158" s="47"/>
      <c r="HE158" s="47"/>
      <c r="HF158" s="47"/>
      <c r="HG158" s="47"/>
      <c r="HH158" s="47"/>
      <c r="HI158" s="47"/>
      <c r="HJ158" s="47"/>
      <c r="HK158" s="47"/>
      <c r="HL158" s="47"/>
      <c r="HM158" s="47"/>
      <c r="HN158" s="47"/>
      <c r="HO158" s="47"/>
      <c r="HP158" s="47"/>
      <c r="HQ158" s="47"/>
      <c r="HR158" s="47"/>
      <c r="HS158" s="47"/>
      <c r="HT158" s="47"/>
      <c r="HU158" s="47"/>
      <c r="HV158" s="47"/>
      <c r="HW158" s="47"/>
      <c r="HX158" s="47"/>
      <c r="HY158" s="47"/>
      <c r="HZ158" s="47"/>
      <c r="IA158" s="47"/>
      <c r="IB158" s="47"/>
      <c r="IC158" s="47"/>
      <c r="ID158" s="47"/>
      <c r="IE158" s="47"/>
      <c r="IF158" s="47"/>
      <c r="IG158" s="47"/>
      <c r="IH158" s="47"/>
      <c r="II158" s="47"/>
      <c r="IJ158" s="47"/>
      <c r="IK158" s="47"/>
      <c r="IL158" s="47"/>
      <c r="IM158" s="47"/>
      <c r="IN158" s="47"/>
      <c r="IO158" s="47"/>
      <c r="IP158" s="47"/>
      <c r="IQ158" s="47"/>
      <c r="IR158" s="47"/>
      <c r="IS158" s="47"/>
      <c r="IT158" s="47"/>
      <c r="IU158" s="47"/>
      <c r="IV158" s="47"/>
      <c r="IW158" s="47"/>
      <c r="IX158" s="47"/>
      <c r="IY158" s="47"/>
      <c r="IZ158" s="47"/>
      <c r="JA158" s="47"/>
      <c r="JB158" s="47"/>
      <c r="JC158" s="47"/>
      <c r="JD158" s="47"/>
      <c r="JE158" s="47"/>
      <c r="JF158" s="47"/>
      <c r="JG158" s="47"/>
      <c r="JH158" s="47"/>
      <c r="JI158" s="47"/>
      <c r="JJ158" s="47"/>
      <c r="JK158" s="47"/>
      <c r="JL158" s="47"/>
      <c r="JM158" s="47"/>
      <c r="JN158" s="47"/>
      <c r="JO158" s="47"/>
      <c r="JP158" s="47"/>
      <c r="JQ158" s="47"/>
      <c r="JR158" s="47"/>
      <c r="JS158" s="47"/>
      <c r="JT158" s="47"/>
      <c r="JU158" s="47"/>
      <c r="JV158" s="47"/>
      <c r="JW158" s="47"/>
      <c r="JX158" s="47"/>
      <c r="JY158" s="47"/>
      <c r="JZ158" s="47"/>
      <c r="KA158" s="47"/>
      <c r="KB158" s="47"/>
      <c r="KC158" s="47"/>
      <c r="KD158" s="47"/>
      <c r="KE158" s="47"/>
      <c r="KF158" s="47"/>
      <c r="KG158" s="47"/>
      <c r="KH158" s="47"/>
      <c r="KI158" s="47"/>
      <c r="KJ158" s="47"/>
      <c r="KK158" s="47"/>
      <c r="KL158" s="47"/>
      <c r="KM158" s="47"/>
      <c r="KN158" s="47"/>
      <c r="KO158" s="47"/>
      <c r="KP158" s="47"/>
      <c r="KQ158" s="47"/>
      <c r="KR158" s="47"/>
      <c r="KS158" s="47"/>
      <c r="KT158" s="47"/>
      <c r="KU158" s="47"/>
      <c r="KV158" s="47"/>
      <c r="KW158" s="47"/>
      <c r="KX158" s="47"/>
      <c r="KY158" s="47"/>
      <c r="KZ158" s="47"/>
      <c r="LA158" s="47"/>
      <c r="LB158" s="47"/>
      <c r="LC158" s="47"/>
      <c r="LD158" s="47"/>
      <c r="LE158" s="47"/>
      <c r="LF158" s="47"/>
      <c r="LG158" s="47"/>
      <c r="LH158" s="47"/>
      <c r="LI158" s="47"/>
      <c r="LJ158" s="47"/>
      <c r="LK158" s="47"/>
      <c r="LL158" s="47"/>
      <c r="LM158" s="47"/>
      <c r="LN158" s="47"/>
      <c r="LO158" s="47"/>
      <c r="LP158" s="47"/>
      <c r="LQ158" s="47"/>
      <c r="LR158" s="47"/>
      <c r="LS158" s="47"/>
      <c r="LT158" s="47"/>
      <c r="LU158" s="47"/>
      <c r="LV158" s="47"/>
      <c r="LW158" s="47"/>
      <c r="LX158" s="47"/>
      <c r="LY158" s="47"/>
      <c r="LZ158" s="47"/>
      <c r="MA158" s="47"/>
      <c r="MB158" s="47"/>
      <c r="MC158" s="47"/>
    </row>
    <row r="159" spans="1:341" ht="26.25" customHeight="1" x14ac:dyDescent="0.25">
      <c r="A159" s="57" t="s">
        <v>240</v>
      </c>
      <c r="B159" s="58" t="s">
        <v>520</v>
      </c>
      <c r="C159" s="59" t="s">
        <v>521</v>
      </c>
      <c r="D159" s="60" t="s">
        <v>522</v>
      </c>
      <c r="E159" s="103" t="s">
        <v>685</v>
      </c>
      <c r="F159" s="68"/>
      <c r="G159" s="68" t="s">
        <v>19</v>
      </c>
      <c r="H159" s="68"/>
      <c r="I159" s="68" t="s">
        <v>19</v>
      </c>
      <c r="J159" s="68"/>
      <c r="K159" s="68"/>
      <c r="L159" s="68"/>
      <c r="M159" s="68" t="s">
        <v>19</v>
      </c>
      <c r="N159" s="68"/>
      <c r="O159" s="68"/>
      <c r="P159" s="68" t="s">
        <v>19</v>
      </c>
      <c r="Q159" s="68"/>
      <c r="R159" s="70" t="s">
        <v>19</v>
      </c>
    </row>
    <row r="160" spans="1:341" x14ac:dyDescent="0.25">
      <c r="A160" s="57" t="s">
        <v>118</v>
      </c>
      <c r="B160" s="58" t="s">
        <v>479</v>
      </c>
      <c r="C160" s="59" t="s">
        <v>480</v>
      </c>
      <c r="D160" s="60">
        <v>2128286148</v>
      </c>
      <c r="E160" s="103" t="s">
        <v>685</v>
      </c>
      <c r="F160" s="68" t="s">
        <v>21</v>
      </c>
      <c r="G160" s="68" t="s">
        <v>19</v>
      </c>
      <c r="H160" s="68" t="s">
        <v>19</v>
      </c>
      <c r="I160" s="68" t="s">
        <v>21</v>
      </c>
      <c r="J160" s="68"/>
      <c r="K160" s="68"/>
      <c r="L160" s="68"/>
      <c r="M160" s="68"/>
      <c r="N160" s="68"/>
      <c r="O160" s="68"/>
      <c r="P160" s="68"/>
      <c r="Q160" s="68"/>
      <c r="R160" s="70" t="s">
        <v>21</v>
      </c>
    </row>
    <row r="161" spans="1:341" s="61" customFormat="1" x14ac:dyDescent="0.25">
      <c r="A161" s="57" t="s">
        <v>119</v>
      </c>
      <c r="B161" s="58" t="s">
        <v>154</v>
      </c>
      <c r="C161" s="59" t="s">
        <v>573</v>
      </c>
      <c r="D161" s="60" t="s">
        <v>572</v>
      </c>
      <c r="E161" s="103" t="s">
        <v>685</v>
      </c>
      <c r="F161" s="68"/>
      <c r="G161" s="68" t="s">
        <v>19</v>
      </c>
      <c r="H161" s="68" t="s">
        <v>19</v>
      </c>
      <c r="I161" s="68" t="s">
        <v>19</v>
      </c>
      <c r="J161" s="68"/>
      <c r="K161" s="68"/>
      <c r="L161" s="68"/>
      <c r="M161" s="68" t="s">
        <v>19</v>
      </c>
      <c r="N161" s="68" t="s">
        <v>19</v>
      </c>
      <c r="O161" s="68" t="s">
        <v>19</v>
      </c>
      <c r="P161" s="68" t="s">
        <v>19</v>
      </c>
      <c r="Q161" s="68" t="s">
        <v>19</v>
      </c>
      <c r="R161" s="70" t="s">
        <v>19</v>
      </c>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c r="DA161" s="47"/>
      <c r="DB161" s="47"/>
      <c r="DC161" s="47"/>
      <c r="DD161" s="47"/>
      <c r="DE161" s="47"/>
      <c r="DF161" s="47"/>
      <c r="DG161" s="47"/>
      <c r="DH161" s="47"/>
      <c r="DI161" s="47"/>
      <c r="DJ161" s="47"/>
      <c r="DK161" s="47"/>
      <c r="DL161" s="47"/>
      <c r="DM161" s="47"/>
      <c r="DN161" s="47"/>
      <c r="DO161" s="47"/>
      <c r="DP161" s="47"/>
      <c r="DQ161" s="47"/>
      <c r="DR161" s="47"/>
      <c r="DS161" s="47"/>
      <c r="DT161" s="47"/>
      <c r="DU161" s="47"/>
      <c r="DV161" s="47"/>
      <c r="DW161" s="47"/>
      <c r="DX161" s="47"/>
      <c r="DY161" s="47"/>
      <c r="DZ161" s="47"/>
      <c r="EA161" s="47"/>
      <c r="EB161" s="47"/>
      <c r="EC161" s="47"/>
      <c r="ED161" s="47"/>
      <c r="EE161" s="47"/>
      <c r="EF161" s="47"/>
      <c r="EG161" s="47"/>
      <c r="EH161" s="47"/>
      <c r="EI161" s="47"/>
      <c r="EJ161" s="47"/>
      <c r="EK161" s="47"/>
      <c r="EL161" s="47"/>
      <c r="EM161" s="47"/>
      <c r="EN161" s="47"/>
      <c r="EO161" s="47"/>
      <c r="EP161" s="47"/>
      <c r="EQ161" s="47"/>
      <c r="ER161" s="47"/>
      <c r="ES161" s="47"/>
      <c r="ET161" s="47"/>
      <c r="EU161" s="47"/>
      <c r="EV161" s="47"/>
      <c r="EW161" s="47"/>
      <c r="EX161" s="47"/>
      <c r="EY161" s="47"/>
      <c r="EZ161" s="47"/>
      <c r="FA161" s="47"/>
      <c r="FB161" s="47"/>
      <c r="FC161" s="47"/>
      <c r="FD161" s="47"/>
      <c r="FE161" s="47"/>
      <c r="FF161" s="47"/>
      <c r="FG161" s="47"/>
      <c r="FH161" s="47"/>
      <c r="FI161" s="47"/>
      <c r="FJ161" s="47"/>
      <c r="FK161" s="47"/>
      <c r="FL161" s="47"/>
      <c r="FM161" s="47"/>
      <c r="FN161" s="47"/>
      <c r="FO161" s="47"/>
      <c r="FP161" s="47"/>
      <c r="FQ161" s="47"/>
      <c r="FR161" s="47"/>
      <c r="FS161" s="47"/>
      <c r="FT161" s="47"/>
      <c r="FU161" s="47"/>
      <c r="FV161" s="47"/>
      <c r="FW161" s="47"/>
      <c r="FX161" s="47"/>
      <c r="FY161" s="47"/>
      <c r="FZ161" s="47"/>
      <c r="GA161" s="47"/>
      <c r="GB161" s="47"/>
      <c r="GC161" s="47"/>
      <c r="GD161" s="47"/>
      <c r="GE161" s="47"/>
      <c r="GF161" s="47"/>
      <c r="GG161" s="47"/>
      <c r="GH161" s="47"/>
      <c r="GI161" s="47"/>
      <c r="GJ161" s="47"/>
      <c r="GK161" s="47"/>
      <c r="GL161" s="47"/>
      <c r="GM161" s="47"/>
      <c r="GN161" s="47"/>
      <c r="GO161" s="47"/>
      <c r="GP161" s="47"/>
      <c r="GQ161" s="47"/>
      <c r="GR161" s="47"/>
      <c r="GS161" s="47"/>
      <c r="GT161" s="47"/>
      <c r="GU161" s="47"/>
      <c r="GV161" s="47"/>
      <c r="GW161" s="47"/>
      <c r="GX161" s="47"/>
      <c r="GY161" s="47"/>
      <c r="GZ161" s="47"/>
      <c r="HA161" s="47"/>
      <c r="HB161" s="47"/>
      <c r="HC161" s="47"/>
      <c r="HD161" s="47"/>
      <c r="HE161" s="47"/>
      <c r="HF161" s="47"/>
      <c r="HG161" s="47"/>
      <c r="HH161" s="47"/>
      <c r="HI161" s="47"/>
      <c r="HJ161" s="47"/>
      <c r="HK161" s="47"/>
      <c r="HL161" s="47"/>
      <c r="HM161" s="47"/>
      <c r="HN161" s="47"/>
      <c r="HO161" s="47"/>
      <c r="HP161" s="47"/>
      <c r="HQ161" s="47"/>
      <c r="HR161" s="47"/>
      <c r="HS161" s="47"/>
      <c r="HT161" s="47"/>
      <c r="HU161" s="47"/>
      <c r="HV161" s="47"/>
      <c r="HW161" s="47"/>
      <c r="HX161" s="47"/>
      <c r="HY161" s="47"/>
      <c r="HZ161" s="47"/>
      <c r="IA161" s="47"/>
      <c r="IB161" s="47"/>
      <c r="IC161" s="47"/>
      <c r="ID161" s="47"/>
      <c r="IE161" s="47"/>
      <c r="IF161" s="47"/>
      <c r="IG161" s="47"/>
      <c r="IH161" s="47"/>
      <c r="II161" s="47"/>
      <c r="IJ161" s="47"/>
      <c r="IK161" s="47"/>
      <c r="IL161" s="47"/>
      <c r="IM161" s="47"/>
      <c r="IN161" s="47"/>
      <c r="IO161" s="47"/>
      <c r="IP161" s="47"/>
      <c r="IQ161" s="47"/>
      <c r="IR161" s="47"/>
      <c r="IS161" s="47"/>
      <c r="IT161" s="47"/>
      <c r="IU161" s="47"/>
      <c r="IV161" s="47"/>
      <c r="IW161" s="47"/>
      <c r="IX161" s="47"/>
      <c r="IY161" s="47"/>
      <c r="IZ161" s="47"/>
      <c r="JA161" s="47"/>
      <c r="JB161" s="47"/>
      <c r="JC161" s="47"/>
      <c r="JD161" s="47"/>
      <c r="JE161" s="47"/>
      <c r="JF161" s="47"/>
      <c r="JG161" s="47"/>
      <c r="JH161" s="47"/>
      <c r="JI161" s="47"/>
      <c r="JJ161" s="47"/>
      <c r="JK161" s="47"/>
      <c r="JL161" s="47"/>
      <c r="JM161" s="47"/>
      <c r="JN161" s="47"/>
      <c r="JO161" s="47"/>
      <c r="JP161" s="47"/>
      <c r="JQ161" s="47"/>
      <c r="JR161" s="47"/>
      <c r="JS161" s="47"/>
      <c r="JT161" s="47"/>
      <c r="JU161" s="47"/>
      <c r="JV161" s="47"/>
      <c r="JW161" s="47"/>
      <c r="JX161" s="47"/>
      <c r="JY161" s="47"/>
      <c r="JZ161" s="47"/>
      <c r="KA161" s="47"/>
      <c r="KB161" s="47"/>
      <c r="KC161" s="47"/>
      <c r="KD161" s="47"/>
      <c r="KE161" s="47"/>
      <c r="KF161" s="47"/>
      <c r="KG161" s="47"/>
      <c r="KH161" s="47"/>
      <c r="KI161" s="47"/>
      <c r="KJ161" s="47"/>
      <c r="KK161" s="47"/>
      <c r="KL161" s="47"/>
      <c r="KM161" s="47"/>
      <c r="KN161" s="47"/>
      <c r="KO161" s="47"/>
      <c r="KP161" s="47"/>
      <c r="KQ161" s="47"/>
      <c r="KR161" s="47"/>
      <c r="KS161" s="47"/>
      <c r="KT161" s="47"/>
      <c r="KU161" s="47"/>
      <c r="KV161" s="47"/>
      <c r="KW161" s="47"/>
      <c r="KX161" s="47"/>
      <c r="KY161" s="47"/>
      <c r="KZ161" s="47"/>
      <c r="LA161" s="47"/>
      <c r="LB161" s="47"/>
      <c r="LC161" s="47"/>
      <c r="LD161" s="47"/>
      <c r="LE161" s="47"/>
      <c r="LF161" s="47"/>
      <c r="LG161" s="47"/>
      <c r="LH161" s="47"/>
      <c r="LI161" s="47"/>
      <c r="LJ161" s="47"/>
      <c r="LK161" s="47"/>
      <c r="LL161" s="47"/>
      <c r="LM161" s="47"/>
      <c r="LN161" s="47"/>
      <c r="LO161" s="47"/>
      <c r="LP161" s="47"/>
      <c r="LQ161" s="47"/>
      <c r="LR161" s="47"/>
      <c r="LS161" s="47"/>
      <c r="LT161" s="47"/>
      <c r="LU161" s="47"/>
      <c r="LV161" s="47"/>
      <c r="LW161" s="47"/>
      <c r="LX161" s="47"/>
      <c r="LY161" s="47"/>
      <c r="LZ161" s="47"/>
      <c r="MA161" s="47"/>
      <c r="MB161" s="47"/>
      <c r="MC161" s="47"/>
    </row>
    <row r="162" spans="1:341" x14ac:dyDescent="0.25">
      <c r="A162" s="57" t="s">
        <v>241</v>
      </c>
      <c r="B162" s="58" t="s">
        <v>242</v>
      </c>
      <c r="C162" s="80" t="s">
        <v>538</v>
      </c>
      <c r="D162" s="60">
        <v>2124534505</v>
      </c>
      <c r="E162" s="103" t="s">
        <v>685</v>
      </c>
      <c r="F162" s="68" t="s">
        <v>21</v>
      </c>
      <c r="G162" s="68" t="s">
        <v>21</v>
      </c>
      <c r="H162" s="68" t="s">
        <v>21</v>
      </c>
      <c r="I162" s="68" t="s">
        <v>21</v>
      </c>
      <c r="J162" s="68"/>
      <c r="K162" s="68"/>
      <c r="L162" s="68"/>
      <c r="M162" s="68"/>
      <c r="N162" s="68"/>
      <c r="O162" s="68"/>
      <c r="P162" s="68"/>
      <c r="Q162" s="68"/>
      <c r="R162" s="70"/>
    </row>
    <row r="163" spans="1:341" s="61" customFormat="1" ht="15" customHeight="1" x14ac:dyDescent="0.25">
      <c r="A163" s="57" t="s">
        <v>120</v>
      </c>
      <c r="B163" s="58" t="s">
        <v>563</v>
      </c>
      <c r="C163" s="80" t="s">
        <v>562</v>
      </c>
      <c r="D163" s="60">
        <v>2126949200</v>
      </c>
      <c r="E163" s="103" t="s">
        <v>685</v>
      </c>
      <c r="F163" s="68" t="s">
        <v>19</v>
      </c>
      <c r="G163" s="68" t="s">
        <v>19</v>
      </c>
      <c r="H163" s="68" t="s">
        <v>19</v>
      </c>
      <c r="I163" s="68" t="s">
        <v>19</v>
      </c>
      <c r="J163" s="68"/>
      <c r="K163" s="68"/>
      <c r="L163" s="68"/>
      <c r="M163" s="68" t="s">
        <v>19</v>
      </c>
      <c r="N163" s="68" t="s">
        <v>19</v>
      </c>
      <c r="O163" s="68"/>
      <c r="P163" s="68"/>
      <c r="Q163" s="68" t="s">
        <v>19</v>
      </c>
      <c r="R163" s="70" t="s">
        <v>19</v>
      </c>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c r="CH163" s="47"/>
      <c r="CI163" s="47"/>
      <c r="CJ163" s="47"/>
      <c r="CK163" s="47"/>
      <c r="CL163" s="47"/>
      <c r="CM163" s="47"/>
      <c r="CN163" s="47"/>
      <c r="CO163" s="47"/>
      <c r="CP163" s="47"/>
      <c r="CQ163" s="47"/>
      <c r="CR163" s="47"/>
      <c r="CS163" s="47"/>
      <c r="CT163" s="47"/>
      <c r="CU163" s="47"/>
      <c r="CV163" s="47"/>
      <c r="CW163" s="47"/>
      <c r="CX163" s="47"/>
      <c r="CY163" s="47"/>
      <c r="CZ163" s="47"/>
      <c r="DA163" s="47"/>
      <c r="DB163" s="47"/>
      <c r="DC163" s="47"/>
      <c r="DD163" s="47"/>
      <c r="DE163" s="47"/>
      <c r="DF163" s="47"/>
      <c r="DG163" s="47"/>
      <c r="DH163" s="47"/>
      <c r="DI163" s="47"/>
      <c r="DJ163" s="47"/>
      <c r="DK163" s="47"/>
      <c r="DL163" s="47"/>
      <c r="DM163" s="47"/>
      <c r="DN163" s="47"/>
      <c r="DO163" s="47"/>
      <c r="DP163" s="47"/>
      <c r="DQ163" s="47"/>
      <c r="DR163" s="47"/>
      <c r="DS163" s="47"/>
      <c r="DT163" s="47"/>
      <c r="DU163" s="47"/>
      <c r="DV163" s="47"/>
      <c r="DW163" s="47"/>
      <c r="DX163" s="47"/>
      <c r="DY163" s="47"/>
      <c r="DZ163" s="47"/>
      <c r="EA163" s="47"/>
      <c r="EB163" s="47"/>
      <c r="EC163" s="47"/>
      <c r="ED163" s="47"/>
      <c r="EE163" s="47"/>
      <c r="EF163" s="47"/>
      <c r="EG163" s="47"/>
      <c r="EH163" s="47"/>
      <c r="EI163" s="47"/>
      <c r="EJ163" s="47"/>
      <c r="EK163" s="47"/>
      <c r="EL163" s="47"/>
      <c r="EM163" s="47"/>
      <c r="EN163" s="47"/>
      <c r="EO163" s="47"/>
      <c r="EP163" s="47"/>
      <c r="EQ163" s="47"/>
      <c r="ER163" s="47"/>
      <c r="ES163" s="47"/>
      <c r="ET163" s="47"/>
      <c r="EU163" s="47"/>
      <c r="EV163" s="47"/>
      <c r="EW163" s="47"/>
      <c r="EX163" s="47"/>
      <c r="EY163" s="47"/>
      <c r="EZ163" s="47"/>
      <c r="FA163" s="47"/>
      <c r="FB163" s="47"/>
      <c r="FC163" s="47"/>
      <c r="FD163" s="47"/>
      <c r="FE163" s="47"/>
      <c r="FF163" s="47"/>
      <c r="FG163" s="47"/>
      <c r="FH163" s="47"/>
      <c r="FI163" s="47"/>
      <c r="FJ163" s="47"/>
      <c r="FK163" s="47"/>
      <c r="FL163" s="47"/>
      <c r="FM163" s="47"/>
      <c r="FN163" s="47"/>
      <c r="FO163" s="47"/>
      <c r="FP163" s="47"/>
      <c r="FQ163" s="47"/>
      <c r="FR163" s="47"/>
      <c r="FS163" s="47"/>
      <c r="FT163" s="47"/>
      <c r="FU163" s="47"/>
      <c r="FV163" s="47"/>
      <c r="FW163" s="47"/>
      <c r="FX163" s="47"/>
      <c r="FY163" s="47"/>
      <c r="FZ163" s="47"/>
      <c r="GA163" s="47"/>
      <c r="GB163" s="47"/>
      <c r="GC163" s="47"/>
      <c r="GD163" s="47"/>
      <c r="GE163" s="47"/>
      <c r="GF163" s="47"/>
      <c r="GG163" s="47"/>
      <c r="GH163" s="47"/>
      <c r="GI163" s="47"/>
      <c r="GJ163" s="47"/>
      <c r="GK163" s="47"/>
      <c r="GL163" s="47"/>
      <c r="GM163" s="47"/>
      <c r="GN163" s="47"/>
      <c r="GO163" s="47"/>
      <c r="GP163" s="47"/>
      <c r="GQ163" s="47"/>
      <c r="GR163" s="47"/>
      <c r="GS163" s="47"/>
      <c r="GT163" s="47"/>
      <c r="GU163" s="47"/>
      <c r="GV163" s="47"/>
      <c r="GW163" s="47"/>
      <c r="GX163" s="47"/>
      <c r="GY163" s="47"/>
      <c r="GZ163" s="47"/>
      <c r="HA163" s="47"/>
      <c r="HB163" s="47"/>
      <c r="HC163" s="47"/>
      <c r="HD163" s="47"/>
      <c r="HE163" s="47"/>
      <c r="HF163" s="47"/>
      <c r="HG163" s="47"/>
      <c r="HH163" s="47"/>
      <c r="HI163" s="47"/>
      <c r="HJ163" s="47"/>
      <c r="HK163" s="47"/>
      <c r="HL163" s="47"/>
      <c r="HM163" s="47"/>
      <c r="HN163" s="47"/>
      <c r="HO163" s="47"/>
      <c r="HP163" s="47"/>
      <c r="HQ163" s="47"/>
      <c r="HR163" s="47"/>
      <c r="HS163" s="47"/>
      <c r="HT163" s="47"/>
      <c r="HU163" s="47"/>
      <c r="HV163" s="47"/>
      <c r="HW163" s="47"/>
      <c r="HX163" s="47"/>
      <c r="HY163" s="47"/>
      <c r="HZ163" s="47"/>
      <c r="IA163" s="47"/>
      <c r="IB163" s="47"/>
      <c r="IC163" s="47"/>
      <c r="ID163" s="47"/>
      <c r="IE163" s="47"/>
      <c r="IF163" s="47"/>
      <c r="IG163" s="47"/>
      <c r="IH163" s="47"/>
      <c r="II163" s="47"/>
      <c r="IJ163" s="47"/>
      <c r="IK163" s="47"/>
      <c r="IL163" s="47"/>
      <c r="IM163" s="47"/>
      <c r="IN163" s="47"/>
      <c r="IO163" s="47"/>
      <c r="IP163" s="47"/>
      <c r="IQ163" s="47"/>
      <c r="IR163" s="47"/>
      <c r="IS163" s="47"/>
      <c r="IT163" s="47"/>
      <c r="IU163" s="47"/>
      <c r="IV163" s="47"/>
      <c r="IW163" s="47"/>
      <c r="IX163" s="47"/>
      <c r="IY163" s="47"/>
      <c r="IZ163" s="47"/>
      <c r="JA163" s="47"/>
      <c r="JB163" s="47"/>
      <c r="JC163" s="47"/>
      <c r="JD163" s="47"/>
      <c r="JE163" s="47"/>
      <c r="JF163" s="47"/>
      <c r="JG163" s="47"/>
      <c r="JH163" s="47"/>
      <c r="JI163" s="47"/>
      <c r="JJ163" s="47"/>
      <c r="JK163" s="47"/>
      <c r="JL163" s="47"/>
      <c r="JM163" s="47"/>
      <c r="JN163" s="47"/>
      <c r="JO163" s="47"/>
      <c r="JP163" s="47"/>
      <c r="JQ163" s="47"/>
      <c r="JR163" s="47"/>
      <c r="JS163" s="47"/>
      <c r="JT163" s="47"/>
      <c r="JU163" s="47"/>
      <c r="JV163" s="47"/>
      <c r="JW163" s="47"/>
      <c r="JX163" s="47"/>
      <c r="JY163" s="47"/>
      <c r="JZ163" s="47"/>
      <c r="KA163" s="47"/>
      <c r="KB163" s="47"/>
      <c r="KC163" s="47"/>
      <c r="KD163" s="47"/>
      <c r="KE163" s="47"/>
      <c r="KF163" s="47"/>
      <c r="KG163" s="47"/>
      <c r="KH163" s="47"/>
      <c r="KI163" s="47"/>
      <c r="KJ163" s="47"/>
      <c r="KK163" s="47"/>
      <c r="KL163" s="47"/>
      <c r="KM163" s="47"/>
      <c r="KN163" s="47"/>
      <c r="KO163" s="47"/>
      <c r="KP163" s="47"/>
      <c r="KQ163" s="47"/>
      <c r="KR163" s="47"/>
      <c r="KS163" s="47"/>
      <c r="KT163" s="47"/>
      <c r="KU163" s="47"/>
      <c r="KV163" s="47"/>
      <c r="KW163" s="47"/>
      <c r="KX163" s="47"/>
      <c r="KY163" s="47"/>
      <c r="KZ163" s="47"/>
      <c r="LA163" s="47"/>
      <c r="LB163" s="47"/>
      <c r="LC163" s="47"/>
      <c r="LD163" s="47"/>
      <c r="LE163" s="47"/>
      <c r="LF163" s="47"/>
      <c r="LG163" s="47"/>
      <c r="LH163" s="47"/>
      <c r="LI163" s="47"/>
      <c r="LJ163" s="47"/>
      <c r="LK163" s="47"/>
      <c r="LL163" s="47"/>
      <c r="LM163" s="47"/>
      <c r="LN163" s="47"/>
      <c r="LO163" s="47"/>
      <c r="LP163" s="47"/>
      <c r="LQ163" s="47"/>
      <c r="LR163" s="47"/>
      <c r="LS163" s="47"/>
      <c r="LT163" s="47"/>
      <c r="LU163" s="47"/>
      <c r="LV163" s="47"/>
      <c r="LW163" s="47"/>
      <c r="LX163" s="47"/>
      <c r="LY163" s="47"/>
      <c r="LZ163" s="47"/>
      <c r="MA163" s="47"/>
      <c r="MB163" s="47"/>
      <c r="MC163" s="47"/>
    </row>
    <row r="164" spans="1:341" x14ac:dyDescent="0.25">
      <c r="A164" s="57" t="s">
        <v>245</v>
      </c>
      <c r="B164" s="58" t="s">
        <v>602</v>
      </c>
      <c r="C164" s="59" t="s">
        <v>603</v>
      </c>
      <c r="D164" s="60">
        <v>2127367385</v>
      </c>
      <c r="E164" s="103" t="s">
        <v>685</v>
      </c>
      <c r="F164" s="68"/>
      <c r="G164" s="68"/>
      <c r="H164" s="68" t="s">
        <v>21</v>
      </c>
      <c r="I164" s="68"/>
      <c r="J164" s="68"/>
      <c r="K164" s="68"/>
      <c r="L164" s="68"/>
      <c r="M164" s="68" t="s">
        <v>21</v>
      </c>
      <c r="N164" s="68"/>
      <c r="O164" s="68" t="s">
        <v>21</v>
      </c>
      <c r="P164" s="68" t="s">
        <v>21</v>
      </c>
      <c r="Q164" s="68" t="s">
        <v>21</v>
      </c>
      <c r="R164" s="70" t="s">
        <v>21</v>
      </c>
    </row>
    <row r="165" spans="1:341" x14ac:dyDescent="0.25">
      <c r="A165" s="57" t="s">
        <v>121</v>
      </c>
      <c r="B165" s="58" t="s">
        <v>481</v>
      </c>
      <c r="C165" s="59" t="s">
        <v>482</v>
      </c>
      <c r="D165" s="60">
        <v>7186587201</v>
      </c>
      <c r="E165" s="103" t="s">
        <v>685</v>
      </c>
      <c r="F165" s="68"/>
      <c r="G165" s="68" t="s">
        <v>19</v>
      </c>
      <c r="H165" s="68" t="s">
        <v>19</v>
      </c>
      <c r="I165" s="68" t="s">
        <v>19</v>
      </c>
      <c r="J165" s="68"/>
      <c r="K165" s="68"/>
      <c r="L165" s="68"/>
      <c r="M165" s="68" t="s">
        <v>19</v>
      </c>
      <c r="N165" s="68" t="s">
        <v>19</v>
      </c>
      <c r="O165" s="68" t="s">
        <v>19</v>
      </c>
      <c r="P165" s="68" t="s">
        <v>19</v>
      </c>
      <c r="Q165" s="68" t="s">
        <v>19</v>
      </c>
      <c r="R165" s="70" t="s">
        <v>21</v>
      </c>
    </row>
    <row r="166" spans="1:341" s="61" customFormat="1" x14ac:dyDescent="0.25">
      <c r="A166" s="57" t="s">
        <v>122</v>
      </c>
      <c r="B166" s="58" t="s">
        <v>123</v>
      </c>
      <c r="C166" s="59" t="s">
        <v>483</v>
      </c>
      <c r="D166" s="60">
        <v>3474765259</v>
      </c>
      <c r="E166" s="103" t="s">
        <v>685</v>
      </c>
      <c r="F166" s="68" t="s">
        <v>19</v>
      </c>
      <c r="G166" s="68"/>
      <c r="H166" s="68"/>
      <c r="I166" s="68" t="s">
        <v>19</v>
      </c>
      <c r="J166" s="68"/>
      <c r="K166" s="68"/>
      <c r="L166" s="68"/>
      <c r="M166" s="68"/>
      <c r="N166" s="68"/>
      <c r="O166" s="68"/>
      <c r="P166" s="68"/>
      <c r="Q166" s="68"/>
      <c r="R166" s="70" t="s">
        <v>19</v>
      </c>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c r="DA166" s="47"/>
      <c r="DB166" s="47"/>
      <c r="DC166" s="47"/>
      <c r="DD166" s="47"/>
      <c r="DE166" s="47"/>
      <c r="DF166" s="47"/>
      <c r="DG166" s="47"/>
      <c r="DH166" s="47"/>
      <c r="DI166" s="47"/>
      <c r="DJ166" s="47"/>
      <c r="DK166" s="47"/>
      <c r="DL166" s="47"/>
      <c r="DM166" s="47"/>
      <c r="DN166" s="47"/>
      <c r="DO166" s="47"/>
      <c r="DP166" s="47"/>
      <c r="DQ166" s="47"/>
      <c r="DR166" s="47"/>
      <c r="DS166" s="47"/>
      <c r="DT166" s="47"/>
      <c r="DU166" s="47"/>
      <c r="DV166" s="47"/>
      <c r="DW166" s="47"/>
      <c r="DX166" s="47"/>
      <c r="DY166" s="47"/>
      <c r="DZ166" s="47"/>
      <c r="EA166" s="47"/>
      <c r="EB166" s="47"/>
      <c r="EC166" s="47"/>
      <c r="ED166" s="47"/>
      <c r="EE166" s="47"/>
      <c r="EF166" s="47"/>
      <c r="EG166" s="47"/>
      <c r="EH166" s="47"/>
      <c r="EI166" s="47"/>
      <c r="EJ166" s="47"/>
      <c r="EK166" s="47"/>
      <c r="EL166" s="47"/>
      <c r="EM166" s="47"/>
      <c r="EN166" s="47"/>
      <c r="EO166" s="47"/>
      <c r="EP166" s="47"/>
      <c r="EQ166" s="47"/>
      <c r="ER166" s="47"/>
      <c r="ES166" s="47"/>
      <c r="ET166" s="47"/>
      <c r="EU166" s="47"/>
      <c r="EV166" s="47"/>
      <c r="EW166" s="47"/>
      <c r="EX166" s="47"/>
      <c r="EY166" s="47"/>
      <c r="EZ166" s="47"/>
      <c r="FA166" s="47"/>
      <c r="FB166" s="47"/>
      <c r="FC166" s="47"/>
      <c r="FD166" s="47"/>
      <c r="FE166" s="47"/>
      <c r="FF166" s="47"/>
      <c r="FG166" s="47"/>
      <c r="FH166" s="47"/>
      <c r="FI166" s="47"/>
      <c r="FJ166" s="47"/>
      <c r="FK166" s="47"/>
      <c r="FL166" s="47"/>
      <c r="FM166" s="47"/>
      <c r="FN166" s="47"/>
      <c r="FO166" s="47"/>
      <c r="FP166" s="47"/>
      <c r="FQ166" s="47"/>
      <c r="FR166" s="47"/>
      <c r="FS166" s="47"/>
      <c r="FT166" s="47"/>
      <c r="FU166" s="47"/>
      <c r="FV166" s="47"/>
      <c r="FW166" s="47"/>
      <c r="FX166" s="47"/>
      <c r="FY166" s="47"/>
      <c r="FZ166" s="47"/>
      <c r="GA166" s="47"/>
      <c r="GB166" s="47"/>
      <c r="GC166" s="47"/>
      <c r="GD166" s="47"/>
      <c r="GE166" s="47"/>
      <c r="GF166" s="47"/>
      <c r="GG166" s="47"/>
      <c r="GH166" s="47"/>
      <c r="GI166" s="47"/>
      <c r="GJ166" s="47"/>
      <c r="GK166" s="47"/>
      <c r="GL166" s="47"/>
      <c r="GM166" s="47"/>
      <c r="GN166" s="47"/>
      <c r="GO166" s="47"/>
      <c r="GP166" s="47"/>
      <c r="GQ166" s="47"/>
      <c r="GR166" s="47"/>
      <c r="GS166" s="47"/>
      <c r="GT166" s="47"/>
      <c r="GU166" s="47"/>
      <c r="GV166" s="47"/>
      <c r="GW166" s="47"/>
      <c r="GX166" s="47"/>
      <c r="GY166" s="47"/>
      <c r="GZ166" s="47"/>
      <c r="HA166" s="47"/>
      <c r="HB166" s="47"/>
      <c r="HC166" s="47"/>
      <c r="HD166" s="47"/>
      <c r="HE166" s="47"/>
      <c r="HF166" s="47"/>
      <c r="HG166" s="47"/>
      <c r="HH166" s="47"/>
      <c r="HI166" s="47"/>
      <c r="HJ166" s="47"/>
      <c r="HK166" s="47"/>
      <c r="HL166" s="47"/>
      <c r="HM166" s="47"/>
      <c r="HN166" s="47"/>
      <c r="HO166" s="47"/>
      <c r="HP166" s="47"/>
      <c r="HQ166" s="47"/>
      <c r="HR166" s="47"/>
      <c r="HS166" s="47"/>
      <c r="HT166" s="47"/>
      <c r="HU166" s="47"/>
      <c r="HV166" s="47"/>
      <c r="HW166" s="47"/>
      <c r="HX166" s="47"/>
      <c r="HY166" s="47"/>
      <c r="HZ166" s="47"/>
      <c r="IA166" s="47"/>
      <c r="IB166" s="47"/>
      <c r="IC166" s="47"/>
      <c r="ID166" s="47"/>
      <c r="IE166" s="47"/>
      <c r="IF166" s="47"/>
      <c r="IG166" s="47"/>
      <c r="IH166" s="47"/>
      <c r="II166" s="47"/>
      <c r="IJ166" s="47"/>
      <c r="IK166" s="47"/>
      <c r="IL166" s="47"/>
      <c r="IM166" s="47"/>
      <c r="IN166" s="47"/>
      <c r="IO166" s="47"/>
      <c r="IP166" s="47"/>
      <c r="IQ166" s="47"/>
      <c r="IR166" s="47"/>
      <c r="IS166" s="47"/>
      <c r="IT166" s="47"/>
      <c r="IU166" s="47"/>
      <c r="IV166" s="47"/>
      <c r="IW166" s="47"/>
      <c r="IX166" s="47"/>
      <c r="IY166" s="47"/>
      <c r="IZ166" s="47"/>
      <c r="JA166" s="47"/>
      <c r="JB166" s="47"/>
      <c r="JC166" s="47"/>
      <c r="JD166" s="47"/>
      <c r="JE166" s="47"/>
      <c r="JF166" s="47"/>
      <c r="JG166" s="47"/>
      <c r="JH166" s="47"/>
      <c r="JI166" s="47"/>
      <c r="JJ166" s="47"/>
      <c r="JK166" s="47"/>
      <c r="JL166" s="47"/>
      <c r="JM166" s="47"/>
      <c r="JN166" s="47"/>
      <c r="JO166" s="47"/>
      <c r="JP166" s="47"/>
      <c r="JQ166" s="47"/>
      <c r="JR166" s="47"/>
      <c r="JS166" s="47"/>
      <c r="JT166" s="47"/>
      <c r="JU166" s="47"/>
      <c r="JV166" s="47"/>
      <c r="JW166" s="47"/>
      <c r="JX166" s="47"/>
      <c r="JY166" s="47"/>
      <c r="JZ166" s="47"/>
      <c r="KA166" s="47"/>
      <c r="KB166" s="47"/>
      <c r="KC166" s="47"/>
      <c r="KD166" s="47"/>
      <c r="KE166" s="47"/>
      <c r="KF166" s="47"/>
      <c r="KG166" s="47"/>
      <c r="KH166" s="47"/>
      <c r="KI166" s="47"/>
      <c r="KJ166" s="47"/>
      <c r="KK166" s="47"/>
      <c r="KL166" s="47"/>
      <c r="KM166" s="47"/>
      <c r="KN166" s="47"/>
      <c r="KO166" s="47"/>
      <c r="KP166" s="47"/>
      <c r="KQ166" s="47"/>
      <c r="KR166" s="47"/>
      <c r="KS166" s="47"/>
      <c r="KT166" s="47"/>
      <c r="KU166" s="47"/>
      <c r="KV166" s="47"/>
      <c r="KW166" s="47"/>
      <c r="KX166" s="47"/>
      <c r="KY166" s="47"/>
      <c r="KZ166" s="47"/>
      <c r="LA166" s="47"/>
      <c r="LB166" s="47"/>
      <c r="LC166" s="47"/>
      <c r="LD166" s="47"/>
      <c r="LE166" s="47"/>
      <c r="LF166" s="47"/>
      <c r="LG166" s="47"/>
      <c r="LH166" s="47"/>
      <c r="LI166" s="47"/>
      <c r="LJ166" s="47"/>
      <c r="LK166" s="47"/>
      <c r="LL166" s="47"/>
      <c r="LM166" s="47"/>
      <c r="LN166" s="47"/>
      <c r="LO166" s="47"/>
      <c r="LP166" s="47"/>
      <c r="LQ166" s="47"/>
      <c r="LR166" s="47"/>
      <c r="LS166" s="47"/>
      <c r="LT166" s="47"/>
      <c r="LU166" s="47"/>
      <c r="LV166" s="47"/>
      <c r="LW166" s="47"/>
      <c r="LX166" s="47"/>
      <c r="LY166" s="47"/>
      <c r="LZ166" s="47"/>
      <c r="MA166" s="47"/>
      <c r="MB166" s="47"/>
      <c r="MC166" s="47"/>
    </row>
    <row r="167" spans="1:341" s="61" customFormat="1" ht="27" customHeight="1" x14ac:dyDescent="0.25">
      <c r="A167" s="57" t="s">
        <v>124</v>
      </c>
      <c r="B167" s="58" t="s">
        <v>484</v>
      </c>
      <c r="C167" s="59" t="s">
        <v>485</v>
      </c>
      <c r="D167" s="60" t="s">
        <v>486</v>
      </c>
      <c r="E167" s="103" t="s">
        <v>685</v>
      </c>
      <c r="F167" s="68" t="s">
        <v>21</v>
      </c>
      <c r="G167" s="68" t="s">
        <v>21</v>
      </c>
      <c r="H167" s="68"/>
      <c r="I167" s="68" t="s">
        <v>21</v>
      </c>
      <c r="J167" s="68" t="s">
        <v>19</v>
      </c>
      <c r="K167" s="68"/>
      <c r="L167" s="68"/>
      <c r="M167" s="68" t="s">
        <v>21</v>
      </c>
      <c r="N167" s="68"/>
      <c r="O167" s="68" t="s">
        <v>21</v>
      </c>
      <c r="P167" s="68" t="s">
        <v>21</v>
      </c>
      <c r="Q167" s="68" t="s">
        <v>21</v>
      </c>
      <c r="R167" s="70" t="s">
        <v>21</v>
      </c>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7"/>
      <c r="CJ167" s="47"/>
      <c r="CK167" s="47"/>
      <c r="CL167" s="47"/>
      <c r="CM167" s="47"/>
      <c r="CN167" s="47"/>
      <c r="CO167" s="47"/>
      <c r="CP167" s="47"/>
      <c r="CQ167" s="47"/>
      <c r="CR167" s="47"/>
      <c r="CS167" s="47"/>
      <c r="CT167" s="47"/>
      <c r="CU167" s="47"/>
      <c r="CV167" s="47"/>
      <c r="CW167" s="47"/>
      <c r="CX167" s="47"/>
      <c r="CY167" s="47"/>
      <c r="CZ167" s="47"/>
      <c r="DA167" s="47"/>
      <c r="DB167" s="47"/>
      <c r="DC167" s="47"/>
      <c r="DD167" s="47"/>
      <c r="DE167" s="47"/>
      <c r="DF167" s="47"/>
      <c r="DG167" s="47"/>
      <c r="DH167" s="47"/>
      <c r="DI167" s="47"/>
      <c r="DJ167" s="47"/>
      <c r="DK167" s="47"/>
      <c r="DL167" s="47"/>
      <c r="DM167" s="47"/>
      <c r="DN167" s="47"/>
      <c r="DO167" s="47"/>
      <c r="DP167" s="47"/>
      <c r="DQ167" s="47"/>
      <c r="DR167" s="47"/>
      <c r="DS167" s="47"/>
      <c r="DT167" s="47"/>
      <c r="DU167" s="47"/>
      <c r="DV167" s="47"/>
      <c r="DW167" s="47"/>
      <c r="DX167" s="47"/>
      <c r="DY167" s="47"/>
      <c r="DZ167" s="47"/>
      <c r="EA167" s="47"/>
      <c r="EB167" s="47"/>
      <c r="EC167" s="47"/>
      <c r="ED167" s="47"/>
      <c r="EE167" s="47"/>
      <c r="EF167" s="47"/>
      <c r="EG167" s="47"/>
      <c r="EH167" s="47"/>
      <c r="EI167" s="47"/>
      <c r="EJ167" s="47"/>
      <c r="EK167" s="47"/>
      <c r="EL167" s="47"/>
      <c r="EM167" s="47"/>
      <c r="EN167" s="47"/>
      <c r="EO167" s="47"/>
      <c r="EP167" s="47"/>
      <c r="EQ167" s="47"/>
      <c r="ER167" s="47"/>
      <c r="ES167" s="47"/>
      <c r="ET167" s="47"/>
      <c r="EU167" s="47"/>
      <c r="EV167" s="47"/>
      <c r="EW167" s="47"/>
      <c r="EX167" s="47"/>
      <c r="EY167" s="47"/>
      <c r="EZ167" s="47"/>
      <c r="FA167" s="47"/>
      <c r="FB167" s="47"/>
      <c r="FC167" s="47"/>
      <c r="FD167" s="47"/>
      <c r="FE167" s="47"/>
      <c r="FF167" s="47"/>
      <c r="FG167" s="47"/>
      <c r="FH167" s="47"/>
      <c r="FI167" s="47"/>
      <c r="FJ167" s="47"/>
      <c r="FK167" s="47"/>
      <c r="FL167" s="47"/>
      <c r="FM167" s="47"/>
      <c r="FN167" s="47"/>
      <c r="FO167" s="47"/>
      <c r="FP167" s="47"/>
      <c r="FQ167" s="47"/>
      <c r="FR167" s="47"/>
      <c r="FS167" s="47"/>
      <c r="FT167" s="47"/>
      <c r="FU167" s="47"/>
      <c r="FV167" s="47"/>
      <c r="FW167" s="47"/>
      <c r="FX167" s="47"/>
      <c r="FY167" s="47"/>
      <c r="FZ167" s="47"/>
      <c r="GA167" s="47"/>
      <c r="GB167" s="47"/>
      <c r="GC167" s="47"/>
      <c r="GD167" s="47"/>
      <c r="GE167" s="47"/>
      <c r="GF167" s="47"/>
      <c r="GG167" s="47"/>
      <c r="GH167" s="47"/>
      <c r="GI167" s="47"/>
      <c r="GJ167" s="47"/>
      <c r="GK167" s="47"/>
      <c r="GL167" s="47"/>
      <c r="GM167" s="47"/>
      <c r="GN167" s="47"/>
      <c r="GO167" s="47"/>
      <c r="GP167" s="47"/>
      <c r="GQ167" s="47"/>
      <c r="GR167" s="47"/>
      <c r="GS167" s="47"/>
      <c r="GT167" s="47"/>
      <c r="GU167" s="47"/>
      <c r="GV167" s="47"/>
      <c r="GW167" s="47"/>
      <c r="GX167" s="47"/>
      <c r="GY167" s="47"/>
      <c r="GZ167" s="47"/>
      <c r="HA167" s="47"/>
      <c r="HB167" s="47"/>
      <c r="HC167" s="47"/>
      <c r="HD167" s="47"/>
      <c r="HE167" s="47"/>
      <c r="HF167" s="47"/>
      <c r="HG167" s="47"/>
      <c r="HH167" s="47"/>
      <c r="HI167" s="47"/>
      <c r="HJ167" s="47"/>
      <c r="HK167" s="47"/>
      <c r="HL167" s="47"/>
      <c r="HM167" s="47"/>
      <c r="HN167" s="47"/>
      <c r="HO167" s="47"/>
      <c r="HP167" s="47"/>
      <c r="HQ167" s="47"/>
      <c r="HR167" s="47"/>
      <c r="HS167" s="47"/>
      <c r="HT167" s="47"/>
      <c r="HU167" s="47"/>
      <c r="HV167" s="47"/>
      <c r="HW167" s="47"/>
      <c r="HX167" s="47"/>
      <c r="HY167" s="47"/>
      <c r="HZ167" s="47"/>
      <c r="IA167" s="47"/>
      <c r="IB167" s="47"/>
      <c r="IC167" s="47"/>
      <c r="ID167" s="47"/>
      <c r="IE167" s="47"/>
      <c r="IF167" s="47"/>
      <c r="IG167" s="47"/>
      <c r="IH167" s="47"/>
      <c r="II167" s="47"/>
      <c r="IJ167" s="47"/>
      <c r="IK167" s="47"/>
      <c r="IL167" s="47"/>
      <c r="IM167" s="47"/>
      <c r="IN167" s="47"/>
      <c r="IO167" s="47"/>
      <c r="IP167" s="47"/>
      <c r="IQ167" s="47"/>
      <c r="IR167" s="47"/>
      <c r="IS167" s="47"/>
      <c r="IT167" s="47"/>
      <c r="IU167" s="47"/>
      <c r="IV167" s="47"/>
      <c r="IW167" s="47"/>
      <c r="IX167" s="47"/>
      <c r="IY167" s="47"/>
      <c r="IZ167" s="47"/>
      <c r="JA167" s="47"/>
      <c r="JB167" s="47"/>
      <c r="JC167" s="47"/>
      <c r="JD167" s="47"/>
      <c r="JE167" s="47"/>
      <c r="JF167" s="47"/>
      <c r="JG167" s="47"/>
      <c r="JH167" s="47"/>
      <c r="JI167" s="47"/>
      <c r="JJ167" s="47"/>
      <c r="JK167" s="47"/>
      <c r="JL167" s="47"/>
      <c r="JM167" s="47"/>
      <c r="JN167" s="47"/>
      <c r="JO167" s="47"/>
      <c r="JP167" s="47"/>
      <c r="JQ167" s="47"/>
      <c r="JR167" s="47"/>
      <c r="JS167" s="47"/>
      <c r="JT167" s="47"/>
      <c r="JU167" s="47"/>
      <c r="JV167" s="47"/>
      <c r="JW167" s="47"/>
      <c r="JX167" s="47"/>
      <c r="JY167" s="47"/>
      <c r="JZ167" s="47"/>
      <c r="KA167" s="47"/>
      <c r="KB167" s="47"/>
      <c r="KC167" s="47"/>
      <c r="KD167" s="47"/>
      <c r="KE167" s="47"/>
      <c r="KF167" s="47"/>
      <c r="KG167" s="47"/>
      <c r="KH167" s="47"/>
      <c r="KI167" s="47"/>
      <c r="KJ167" s="47"/>
      <c r="KK167" s="47"/>
      <c r="KL167" s="47"/>
      <c r="KM167" s="47"/>
      <c r="KN167" s="47"/>
      <c r="KO167" s="47"/>
      <c r="KP167" s="47"/>
      <c r="KQ167" s="47"/>
      <c r="KR167" s="47"/>
      <c r="KS167" s="47"/>
      <c r="KT167" s="47"/>
      <c r="KU167" s="47"/>
      <c r="KV167" s="47"/>
      <c r="KW167" s="47"/>
      <c r="KX167" s="47"/>
      <c r="KY167" s="47"/>
      <c r="KZ167" s="47"/>
      <c r="LA167" s="47"/>
      <c r="LB167" s="47"/>
      <c r="LC167" s="47"/>
      <c r="LD167" s="47"/>
      <c r="LE167" s="47"/>
      <c r="LF167" s="47"/>
      <c r="LG167" s="47"/>
      <c r="LH167" s="47"/>
      <c r="LI167" s="47"/>
      <c r="LJ167" s="47"/>
      <c r="LK167" s="47"/>
      <c r="LL167" s="47"/>
      <c r="LM167" s="47"/>
      <c r="LN167" s="47"/>
      <c r="LO167" s="47"/>
      <c r="LP167" s="47"/>
      <c r="LQ167" s="47"/>
      <c r="LR167" s="47"/>
      <c r="LS167" s="47"/>
      <c r="LT167" s="47"/>
      <c r="LU167" s="47"/>
      <c r="LV167" s="47"/>
      <c r="LW167" s="47"/>
      <c r="LX167" s="47"/>
      <c r="LY167" s="47"/>
      <c r="LZ167" s="47"/>
      <c r="MA167" s="47"/>
      <c r="MB167" s="47"/>
      <c r="MC167" s="47"/>
    </row>
    <row r="168" spans="1:341" s="61" customFormat="1" x14ac:dyDescent="0.25">
      <c r="A168" s="57" t="s">
        <v>246</v>
      </c>
      <c r="B168" s="58" t="s">
        <v>592</v>
      </c>
      <c r="C168" s="59" t="s">
        <v>593</v>
      </c>
      <c r="D168" s="60">
        <v>7189134904</v>
      </c>
      <c r="E168" s="103" t="s">
        <v>685</v>
      </c>
      <c r="F168" s="68"/>
      <c r="G168" s="68" t="s">
        <v>19</v>
      </c>
      <c r="H168" s="68" t="s">
        <v>19</v>
      </c>
      <c r="I168" s="68" t="s">
        <v>19</v>
      </c>
      <c r="J168" s="68"/>
      <c r="K168" s="68" t="s">
        <v>19</v>
      </c>
      <c r="L168" s="68"/>
      <c r="M168" s="68" t="s">
        <v>19</v>
      </c>
      <c r="N168" s="68" t="s">
        <v>19</v>
      </c>
      <c r="O168" s="68" t="s">
        <v>19</v>
      </c>
      <c r="P168" s="68" t="s">
        <v>19</v>
      </c>
      <c r="Q168" s="68" t="s">
        <v>19</v>
      </c>
      <c r="R168" s="70" t="s">
        <v>19</v>
      </c>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c r="CH168" s="47"/>
      <c r="CI168" s="47"/>
      <c r="CJ168" s="47"/>
      <c r="CK168" s="47"/>
      <c r="CL168" s="47"/>
      <c r="CM168" s="47"/>
      <c r="CN168" s="47"/>
      <c r="CO168" s="47"/>
      <c r="CP168" s="47"/>
      <c r="CQ168" s="47"/>
      <c r="CR168" s="47"/>
      <c r="CS168" s="47"/>
      <c r="CT168" s="47"/>
      <c r="CU168" s="47"/>
      <c r="CV168" s="47"/>
      <c r="CW168" s="47"/>
      <c r="CX168" s="47"/>
      <c r="CY168" s="47"/>
      <c r="CZ168" s="47"/>
      <c r="DA168" s="47"/>
      <c r="DB168" s="47"/>
      <c r="DC168" s="47"/>
      <c r="DD168" s="47"/>
      <c r="DE168" s="47"/>
      <c r="DF168" s="47"/>
      <c r="DG168" s="47"/>
      <c r="DH168" s="47"/>
      <c r="DI168" s="47"/>
      <c r="DJ168" s="47"/>
      <c r="DK168" s="47"/>
      <c r="DL168" s="47"/>
      <c r="DM168" s="47"/>
      <c r="DN168" s="47"/>
      <c r="DO168" s="47"/>
      <c r="DP168" s="47"/>
      <c r="DQ168" s="47"/>
      <c r="DR168" s="47"/>
      <c r="DS168" s="47"/>
      <c r="DT168" s="47"/>
      <c r="DU168" s="47"/>
      <c r="DV168" s="47"/>
      <c r="DW168" s="47"/>
      <c r="DX168" s="47"/>
      <c r="DY168" s="47"/>
      <c r="DZ168" s="47"/>
      <c r="EA168" s="47"/>
      <c r="EB168" s="47"/>
      <c r="EC168" s="47"/>
      <c r="ED168" s="47"/>
      <c r="EE168" s="47"/>
      <c r="EF168" s="47"/>
      <c r="EG168" s="47"/>
      <c r="EH168" s="47"/>
      <c r="EI168" s="47"/>
      <c r="EJ168" s="47"/>
      <c r="EK168" s="47"/>
      <c r="EL168" s="47"/>
      <c r="EM168" s="47"/>
      <c r="EN168" s="47"/>
      <c r="EO168" s="47"/>
      <c r="EP168" s="47"/>
      <c r="EQ168" s="47"/>
      <c r="ER168" s="47"/>
      <c r="ES168" s="47"/>
      <c r="ET168" s="47"/>
      <c r="EU168" s="47"/>
      <c r="EV168" s="47"/>
      <c r="EW168" s="47"/>
      <c r="EX168" s="47"/>
      <c r="EY168" s="47"/>
      <c r="EZ168" s="47"/>
      <c r="FA168" s="47"/>
      <c r="FB168" s="47"/>
      <c r="FC168" s="47"/>
      <c r="FD168" s="47"/>
      <c r="FE168" s="47"/>
      <c r="FF168" s="47"/>
      <c r="FG168" s="47"/>
      <c r="FH168" s="47"/>
      <c r="FI168" s="47"/>
      <c r="FJ168" s="47"/>
      <c r="FK168" s="47"/>
      <c r="FL168" s="47"/>
      <c r="FM168" s="47"/>
      <c r="FN168" s="47"/>
      <c r="FO168" s="47"/>
      <c r="FP168" s="47"/>
      <c r="FQ168" s="47"/>
      <c r="FR168" s="47"/>
      <c r="FS168" s="47"/>
      <c r="FT168" s="47"/>
      <c r="FU168" s="47"/>
      <c r="FV168" s="47"/>
      <c r="FW168" s="47"/>
      <c r="FX168" s="47"/>
      <c r="FY168" s="47"/>
      <c r="FZ168" s="47"/>
      <c r="GA168" s="47"/>
      <c r="GB168" s="47"/>
      <c r="GC168" s="47"/>
      <c r="GD168" s="47"/>
      <c r="GE168" s="47"/>
      <c r="GF168" s="47"/>
      <c r="GG168" s="47"/>
      <c r="GH168" s="47"/>
      <c r="GI168" s="47"/>
      <c r="GJ168" s="47"/>
      <c r="GK168" s="47"/>
      <c r="GL168" s="47"/>
      <c r="GM168" s="47"/>
      <c r="GN168" s="47"/>
      <c r="GO168" s="47"/>
      <c r="GP168" s="47"/>
      <c r="GQ168" s="47"/>
      <c r="GR168" s="47"/>
      <c r="GS168" s="47"/>
      <c r="GT168" s="47"/>
      <c r="GU168" s="47"/>
      <c r="GV168" s="47"/>
      <c r="GW168" s="47"/>
      <c r="GX168" s="47"/>
      <c r="GY168" s="47"/>
      <c r="GZ168" s="47"/>
      <c r="HA168" s="47"/>
      <c r="HB168" s="47"/>
      <c r="HC168" s="47"/>
      <c r="HD168" s="47"/>
      <c r="HE168" s="47"/>
      <c r="HF168" s="47"/>
      <c r="HG168" s="47"/>
      <c r="HH168" s="47"/>
      <c r="HI168" s="47"/>
      <c r="HJ168" s="47"/>
      <c r="HK168" s="47"/>
      <c r="HL168" s="47"/>
      <c r="HM168" s="47"/>
      <c r="HN168" s="47"/>
      <c r="HO168" s="47"/>
      <c r="HP168" s="47"/>
      <c r="HQ168" s="47"/>
      <c r="HR168" s="47"/>
      <c r="HS168" s="47"/>
      <c r="HT168" s="47"/>
      <c r="HU168" s="47"/>
      <c r="HV168" s="47"/>
      <c r="HW168" s="47"/>
      <c r="HX168" s="47"/>
      <c r="HY168" s="47"/>
      <c r="HZ168" s="47"/>
      <c r="IA168" s="47"/>
      <c r="IB168" s="47"/>
      <c r="IC168" s="47"/>
      <c r="ID168" s="47"/>
      <c r="IE168" s="47"/>
      <c r="IF168" s="47"/>
      <c r="IG168" s="47"/>
      <c r="IH168" s="47"/>
      <c r="II168" s="47"/>
      <c r="IJ168" s="47"/>
      <c r="IK168" s="47"/>
      <c r="IL168" s="47"/>
      <c r="IM168" s="47"/>
      <c r="IN168" s="47"/>
      <c r="IO168" s="47"/>
      <c r="IP168" s="47"/>
      <c r="IQ168" s="47"/>
      <c r="IR168" s="47"/>
      <c r="IS168" s="47"/>
      <c r="IT168" s="47"/>
      <c r="IU168" s="47"/>
      <c r="IV168" s="47"/>
      <c r="IW168" s="47"/>
      <c r="IX168" s="47"/>
      <c r="IY168" s="47"/>
      <c r="IZ168" s="47"/>
      <c r="JA168" s="47"/>
      <c r="JB168" s="47"/>
      <c r="JC168" s="47"/>
      <c r="JD168" s="47"/>
      <c r="JE168" s="47"/>
      <c r="JF168" s="47"/>
      <c r="JG168" s="47"/>
      <c r="JH168" s="47"/>
      <c r="JI168" s="47"/>
      <c r="JJ168" s="47"/>
      <c r="JK168" s="47"/>
      <c r="JL168" s="47"/>
      <c r="JM168" s="47"/>
      <c r="JN168" s="47"/>
      <c r="JO168" s="47"/>
      <c r="JP168" s="47"/>
      <c r="JQ168" s="47"/>
      <c r="JR168" s="47"/>
      <c r="JS168" s="47"/>
      <c r="JT168" s="47"/>
      <c r="JU168" s="47"/>
      <c r="JV168" s="47"/>
      <c r="JW168" s="47"/>
      <c r="JX168" s="47"/>
      <c r="JY168" s="47"/>
      <c r="JZ168" s="47"/>
      <c r="KA168" s="47"/>
      <c r="KB168" s="47"/>
      <c r="KC168" s="47"/>
      <c r="KD168" s="47"/>
      <c r="KE168" s="47"/>
      <c r="KF168" s="47"/>
      <c r="KG168" s="47"/>
      <c r="KH168" s="47"/>
      <c r="KI168" s="47"/>
      <c r="KJ168" s="47"/>
      <c r="KK168" s="47"/>
      <c r="KL168" s="47"/>
      <c r="KM168" s="47"/>
      <c r="KN168" s="47"/>
      <c r="KO168" s="47"/>
      <c r="KP168" s="47"/>
      <c r="KQ168" s="47"/>
      <c r="KR168" s="47"/>
      <c r="KS168" s="47"/>
      <c r="KT168" s="47"/>
      <c r="KU168" s="47"/>
      <c r="KV168" s="47"/>
      <c r="KW168" s="47"/>
      <c r="KX168" s="47"/>
      <c r="KY168" s="47"/>
      <c r="KZ168" s="47"/>
      <c r="LA168" s="47"/>
      <c r="LB168" s="47"/>
      <c r="LC168" s="47"/>
      <c r="LD168" s="47"/>
      <c r="LE168" s="47"/>
      <c r="LF168" s="47"/>
      <c r="LG168" s="47"/>
      <c r="LH168" s="47"/>
      <c r="LI168" s="47"/>
      <c r="LJ168" s="47"/>
      <c r="LK168" s="47"/>
      <c r="LL168" s="47"/>
      <c r="LM168" s="47"/>
      <c r="LN168" s="47"/>
      <c r="LO168" s="47"/>
      <c r="LP168" s="47"/>
      <c r="LQ168" s="47"/>
      <c r="LR168" s="47"/>
      <c r="LS168" s="47"/>
      <c r="LT168" s="47"/>
      <c r="LU168" s="47"/>
      <c r="LV168" s="47"/>
      <c r="LW168" s="47"/>
      <c r="LX168" s="47"/>
      <c r="LY168" s="47"/>
      <c r="LZ168" s="47"/>
      <c r="MA168" s="47"/>
      <c r="MB168" s="47"/>
      <c r="MC168" s="47"/>
    </row>
    <row r="169" spans="1:341" s="61" customFormat="1" x14ac:dyDescent="0.25">
      <c r="A169" s="57" t="s">
        <v>125</v>
      </c>
      <c r="B169" s="58" t="s">
        <v>487</v>
      </c>
      <c r="C169" s="59" t="s">
        <v>488</v>
      </c>
      <c r="D169" s="60" t="s">
        <v>489</v>
      </c>
      <c r="E169" s="103" t="s">
        <v>685</v>
      </c>
      <c r="F169" s="68"/>
      <c r="G169" s="68"/>
      <c r="H169" s="68"/>
      <c r="I169" s="68"/>
      <c r="J169" s="68"/>
      <c r="K169" s="68"/>
      <c r="L169" s="68"/>
      <c r="M169" s="68"/>
      <c r="N169" s="68"/>
      <c r="O169" s="68"/>
      <c r="P169" s="68"/>
      <c r="Q169" s="68"/>
      <c r="R169" s="70" t="s">
        <v>19</v>
      </c>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c r="CH169" s="47"/>
      <c r="CI169" s="47"/>
      <c r="CJ169" s="47"/>
      <c r="CK169" s="47"/>
      <c r="CL169" s="47"/>
      <c r="CM169" s="47"/>
      <c r="CN169" s="47"/>
      <c r="CO169" s="47"/>
      <c r="CP169" s="47"/>
      <c r="CQ169" s="47"/>
      <c r="CR169" s="47"/>
      <c r="CS169" s="47"/>
      <c r="CT169" s="47"/>
      <c r="CU169" s="47"/>
      <c r="CV169" s="47"/>
      <c r="CW169" s="47"/>
      <c r="CX169" s="47"/>
      <c r="CY169" s="47"/>
      <c r="CZ169" s="47"/>
      <c r="DA169" s="47"/>
      <c r="DB169" s="47"/>
      <c r="DC169" s="47"/>
      <c r="DD169" s="47"/>
      <c r="DE169" s="47"/>
      <c r="DF169" s="47"/>
      <c r="DG169" s="47"/>
      <c r="DH169" s="47"/>
      <c r="DI169" s="47"/>
      <c r="DJ169" s="47"/>
      <c r="DK169" s="47"/>
      <c r="DL169" s="47"/>
      <c r="DM169" s="47"/>
      <c r="DN169" s="47"/>
      <c r="DO169" s="47"/>
      <c r="DP169" s="47"/>
      <c r="DQ169" s="47"/>
      <c r="DR169" s="47"/>
      <c r="DS169" s="47"/>
      <c r="DT169" s="47"/>
      <c r="DU169" s="47"/>
      <c r="DV169" s="47"/>
      <c r="DW169" s="47"/>
      <c r="DX169" s="47"/>
      <c r="DY169" s="47"/>
      <c r="DZ169" s="47"/>
      <c r="EA169" s="47"/>
      <c r="EB169" s="47"/>
      <c r="EC169" s="47"/>
      <c r="ED169" s="47"/>
      <c r="EE169" s="47"/>
      <c r="EF169" s="47"/>
      <c r="EG169" s="47"/>
      <c r="EH169" s="47"/>
      <c r="EI169" s="47"/>
      <c r="EJ169" s="47"/>
      <c r="EK169" s="47"/>
      <c r="EL169" s="47"/>
      <c r="EM169" s="47"/>
      <c r="EN169" s="47"/>
      <c r="EO169" s="47"/>
      <c r="EP169" s="47"/>
      <c r="EQ169" s="47"/>
      <c r="ER169" s="47"/>
      <c r="ES169" s="47"/>
      <c r="ET169" s="47"/>
      <c r="EU169" s="47"/>
      <c r="EV169" s="47"/>
      <c r="EW169" s="47"/>
      <c r="EX169" s="47"/>
      <c r="EY169" s="47"/>
      <c r="EZ169" s="47"/>
      <c r="FA169" s="47"/>
      <c r="FB169" s="47"/>
      <c r="FC169" s="47"/>
      <c r="FD169" s="47"/>
      <c r="FE169" s="47"/>
      <c r="FF169" s="47"/>
      <c r="FG169" s="47"/>
      <c r="FH169" s="47"/>
      <c r="FI169" s="47"/>
      <c r="FJ169" s="47"/>
      <c r="FK169" s="47"/>
      <c r="FL169" s="47"/>
      <c r="FM169" s="47"/>
      <c r="FN169" s="47"/>
      <c r="FO169" s="47"/>
      <c r="FP169" s="47"/>
      <c r="FQ169" s="47"/>
      <c r="FR169" s="47"/>
      <c r="FS169" s="47"/>
      <c r="FT169" s="47"/>
      <c r="FU169" s="47"/>
      <c r="FV169" s="47"/>
      <c r="FW169" s="47"/>
      <c r="FX169" s="47"/>
      <c r="FY169" s="47"/>
      <c r="FZ169" s="47"/>
      <c r="GA169" s="47"/>
      <c r="GB169" s="47"/>
      <c r="GC169" s="47"/>
      <c r="GD169" s="47"/>
      <c r="GE169" s="47"/>
      <c r="GF169" s="47"/>
      <c r="GG169" s="47"/>
      <c r="GH169" s="47"/>
      <c r="GI169" s="47"/>
      <c r="GJ169" s="47"/>
      <c r="GK169" s="47"/>
      <c r="GL169" s="47"/>
      <c r="GM169" s="47"/>
      <c r="GN169" s="47"/>
      <c r="GO169" s="47"/>
      <c r="GP169" s="47"/>
      <c r="GQ169" s="47"/>
      <c r="GR169" s="47"/>
      <c r="GS169" s="47"/>
      <c r="GT169" s="47"/>
      <c r="GU169" s="47"/>
      <c r="GV169" s="47"/>
      <c r="GW169" s="47"/>
      <c r="GX169" s="47"/>
      <c r="GY169" s="47"/>
      <c r="GZ169" s="47"/>
      <c r="HA169" s="47"/>
      <c r="HB169" s="47"/>
      <c r="HC169" s="47"/>
      <c r="HD169" s="47"/>
      <c r="HE169" s="47"/>
      <c r="HF169" s="47"/>
      <c r="HG169" s="47"/>
      <c r="HH169" s="47"/>
      <c r="HI169" s="47"/>
      <c r="HJ169" s="47"/>
      <c r="HK169" s="47"/>
      <c r="HL169" s="47"/>
      <c r="HM169" s="47"/>
      <c r="HN169" s="47"/>
      <c r="HO169" s="47"/>
      <c r="HP169" s="47"/>
      <c r="HQ169" s="47"/>
      <c r="HR169" s="47"/>
      <c r="HS169" s="47"/>
      <c r="HT169" s="47"/>
      <c r="HU169" s="47"/>
      <c r="HV169" s="47"/>
      <c r="HW169" s="47"/>
      <c r="HX169" s="47"/>
      <c r="HY169" s="47"/>
      <c r="HZ169" s="47"/>
      <c r="IA169" s="47"/>
      <c r="IB169" s="47"/>
      <c r="IC169" s="47"/>
      <c r="ID169" s="47"/>
      <c r="IE169" s="47"/>
      <c r="IF169" s="47"/>
      <c r="IG169" s="47"/>
      <c r="IH169" s="47"/>
      <c r="II169" s="47"/>
      <c r="IJ169" s="47"/>
      <c r="IK169" s="47"/>
      <c r="IL169" s="47"/>
      <c r="IM169" s="47"/>
      <c r="IN169" s="47"/>
      <c r="IO169" s="47"/>
      <c r="IP169" s="47"/>
      <c r="IQ169" s="47"/>
      <c r="IR169" s="47"/>
      <c r="IS169" s="47"/>
      <c r="IT169" s="47"/>
      <c r="IU169" s="47"/>
      <c r="IV169" s="47"/>
      <c r="IW169" s="47"/>
      <c r="IX169" s="47"/>
      <c r="IY169" s="47"/>
      <c r="IZ169" s="47"/>
      <c r="JA169" s="47"/>
      <c r="JB169" s="47"/>
      <c r="JC169" s="47"/>
      <c r="JD169" s="47"/>
      <c r="JE169" s="47"/>
      <c r="JF169" s="47"/>
      <c r="JG169" s="47"/>
      <c r="JH169" s="47"/>
      <c r="JI169" s="47"/>
      <c r="JJ169" s="47"/>
      <c r="JK169" s="47"/>
      <c r="JL169" s="47"/>
      <c r="JM169" s="47"/>
      <c r="JN169" s="47"/>
      <c r="JO169" s="47"/>
      <c r="JP169" s="47"/>
      <c r="JQ169" s="47"/>
      <c r="JR169" s="47"/>
      <c r="JS169" s="47"/>
      <c r="JT169" s="47"/>
      <c r="JU169" s="47"/>
      <c r="JV169" s="47"/>
      <c r="JW169" s="47"/>
      <c r="JX169" s="47"/>
      <c r="JY169" s="47"/>
      <c r="JZ169" s="47"/>
      <c r="KA169" s="47"/>
      <c r="KB169" s="47"/>
      <c r="KC169" s="47"/>
      <c r="KD169" s="47"/>
      <c r="KE169" s="47"/>
      <c r="KF169" s="47"/>
      <c r="KG169" s="47"/>
      <c r="KH169" s="47"/>
      <c r="KI169" s="47"/>
      <c r="KJ169" s="47"/>
      <c r="KK169" s="47"/>
      <c r="KL169" s="47"/>
      <c r="KM169" s="47"/>
      <c r="KN169" s="47"/>
      <c r="KO169" s="47"/>
      <c r="KP169" s="47"/>
      <c r="KQ169" s="47"/>
      <c r="KR169" s="47"/>
      <c r="KS169" s="47"/>
      <c r="KT169" s="47"/>
      <c r="KU169" s="47"/>
      <c r="KV169" s="47"/>
      <c r="KW169" s="47"/>
      <c r="KX169" s="47"/>
      <c r="KY169" s="47"/>
      <c r="KZ169" s="47"/>
      <c r="LA169" s="47"/>
      <c r="LB169" s="47"/>
      <c r="LC169" s="47"/>
      <c r="LD169" s="47"/>
      <c r="LE169" s="47"/>
      <c r="LF169" s="47"/>
      <c r="LG169" s="47"/>
      <c r="LH169" s="47"/>
      <c r="LI169" s="47"/>
      <c r="LJ169" s="47"/>
      <c r="LK169" s="47"/>
      <c r="LL169" s="47"/>
      <c r="LM169" s="47"/>
      <c r="LN169" s="47"/>
      <c r="LO169" s="47"/>
      <c r="LP169" s="47"/>
      <c r="LQ169" s="47"/>
      <c r="LR169" s="47"/>
      <c r="LS169" s="47"/>
      <c r="LT169" s="47"/>
      <c r="LU169" s="47"/>
      <c r="LV169" s="47"/>
      <c r="LW169" s="47"/>
      <c r="LX169" s="47"/>
      <c r="LY169" s="47"/>
      <c r="LZ169" s="47"/>
      <c r="MA169" s="47"/>
      <c r="MB169" s="47"/>
      <c r="MC169" s="47"/>
    </row>
    <row r="170" spans="1:341" s="61" customFormat="1" x14ac:dyDescent="0.25">
      <c r="A170" s="57" t="s">
        <v>126</v>
      </c>
      <c r="B170" s="58" t="s">
        <v>490</v>
      </c>
      <c r="C170" s="59" t="s">
        <v>491</v>
      </c>
      <c r="D170" s="60" t="s">
        <v>492</v>
      </c>
      <c r="E170" s="103" t="s">
        <v>685</v>
      </c>
      <c r="F170" s="68"/>
      <c r="G170" s="68" t="s">
        <v>19</v>
      </c>
      <c r="H170" s="68" t="s">
        <v>19</v>
      </c>
      <c r="I170" s="68" t="s">
        <v>19</v>
      </c>
      <c r="J170" s="68"/>
      <c r="K170" s="68"/>
      <c r="L170" s="68"/>
      <c r="M170" s="68" t="s">
        <v>19</v>
      </c>
      <c r="N170" s="68"/>
      <c r="O170" s="68"/>
      <c r="P170" s="68"/>
      <c r="Q170" s="68" t="s">
        <v>19</v>
      </c>
      <c r="R170" s="70"/>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c r="CH170" s="47"/>
      <c r="CI170" s="47"/>
      <c r="CJ170" s="47"/>
      <c r="CK170" s="47"/>
      <c r="CL170" s="47"/>
      <c r="CM170" s="47"/>
      <c r="CN170" s="47"/>
      <c r="CO170" s="47"/>
      <c r="CP170" s="47"/>
      <c r="CQ170" s="47"/>
      <c r="CR170" s="47"/>
      <c r="CS170" s="47"/>
      <c r="CT170" s="47"/>
      <c r="CU170" s="47"/>
      <c r="CV170" s="47"/>
      <c r="CW170" s="47"/>
      <c r="CX170" s="47"/>
      <c r="CY170" s="47"/>
      <c r="CZ170" s="47"/>
      <c r="DA170" s="47"/>
      <c r="DB170" s="47"/>
      <c r="DC170" s="47"/>
      <c r="DD170" s="47"/>
      <c r="DE170" s="47"/>
      <c r="DF170" s="47"/>
      <c r="DG170" s="47"/>
      <c r="DH170" s="47"/>
      <c r="DI170" s="47"/>
      <c r="DJ170" s="47"/>
      <c r="DK170" s="47"/>
      <c r="DL170" s="47"/>
      <c r="DM170" s="47"/>
      <c r="DN170" s="47"/>
      <c r="DO170" s="47"/>
      <c r="DP170" s="47"/>
      <c r="DQ170" s="47"/>
      <c r="DR170" s="47"/>
      <c r="DS170" s="47"/>
      <c r="DT170" s="47"/>
      <c r="DU170" s="47"/>
      <c r="DV170" s="47"/>
      <c r="DW170" s="47"/>
      <c r="DX170" s="47"/>
      <c r="DY170" s="47"/>
      <c r="DZ170" s="47"/>
      <c r="EA170" s="47"/>
      <c r="EB170" s="47"/>
      <c r="EC170" s="47"/>
      <c r="ED170" s="47"/>
      <c r="EE170" s="47"/>
      <c r="EF170" s="47"/>
      <c r="EG170" s="47"/>
      <c r="EH170" s="47"/>
      <c r="EI170" s="47"/>
      <c r="EJ170" s="47"/>
      <c r="EK170" s="47"/>
      <c r="EL170" s="47"/>
      <c r="EM170" s="47"/>
      <c r="EN170" s="47"/>
      <c r="EO170" s="47"/>
      <c r="EP170" s="47"/>
      <c r="EQ170" s="47"/>
      <c r="ER170" s="47"/>
      <c r="ES170" s="47"/>
      <c r="ET170" s="47"/>
      <c r="EU170" s="47"/>
      <c r="EV170" s="47"/>
      <c r="EW170" s="47"/>
      <c r="EX170" s="47"/>
      <c r="EY170" s="47"/>
      <c r="EZ170" s="47"/>
      <c r="FA170" s="47"/>
      <c r="FB170" s="47"/>
      <c r="FC170" s="47"/>
      <c r="FD170" s="47"/>
      <c r="FE170" s="47"/>
      <c r="FF170" s="47"/>
      <c r="FG170" s="47"/>
      <c r="FH170" s="47"/>
      <c r="FI170" s="47"/>
      <c r="FJ170" s="47"/>
      <c r="FK170" s="47"/>
      <c r="FL170" s="47"/>
      <c r="FM170" s="47"/>
      <c r="FN170" s="47"/>
      <c r="FO170" s="47"/>
      <c r="FP170" s="47"/>
      <c r="FQ170" s="47"/>
      <c r="FR170" s="47"/>
      <c r="FS170" s="47"/>
      <c r="FT170" s="47"/>
      <c r="FU170" s="47"/>
      <c r="FV170" s="47"/>
      <c r="FW170" s="47"/>
      <c r="FX170" s="47"/>
      <c r="FY170" s="47"/>
      <c r="FZ170" s="47"/>
      <c r="GA170" s="47"/>
      <c r="GB170" s="47"/>
      <c r="GC170" s="47"/>
      <c r="GD170" s="47"/>
      <c r="GE170" s="47"/>
      <c r="GF170" s="47"/>
      <c r="GG170" s="47"/>
      <c r="GH170" s="47"/>
      <c r="GI170" s="47"/>
      <c r="GJ170" s="47"/>
      <c r="GK170" s="47"/>
      <c r="GL170" s="47"/>
      <c r="GM170" s="47"/>
      <c r="GN170" s="47"/>
      <c r="GO170" s="47"/>
      <c r="GP170" s="47"/>
      <c r="GQ170" s="47"/>
      <c r="GR170" s="47"/>
      <c r="GS170" s="47"/>
      <c r="GT170" s="47"/>
      <c r="GU170" s="47"/>
      <c r="GV170" s="47"/>
      <c r="GW170" s="47"/>
      <c r="GX170" s="47"/>
      <c r="GY170" s="47"/>
      <c r="GZ170" s="47"/>
      <c r="HA170" s="47"/>
      <c r="HB170" s="47"/>
      <c r="HC170" s="47"/>
      <c r="HD170" s="47"/>
      <c r="HE170" s="47"/>
      <c r="HF170" s="47"/>
      <c r="HG170" s="47"/>
      <c r="HH170" s="47"/>
      <c r="HI170" s="47"/>
      <c r="HJ170" s="47"/>
      <c r="HK170" s="47"/>
      <c r="HL170" s="47"/>
      <c r="HM170" s="47"/>
      <c r="HN170" s="47"/>
      <c r="HO170" s="47"/>
      <c r="HP170" s="47"/>
      <c r="HQ170" s="47"/>
      <c r="HR170" s="47"/>
      <c r="HS170" s="47"/>
      <c r="HT170" s="47"/>
      <c r="HU170" s="47"/>
      <c r="HV170" s="47"/>
      <c r="HW170" s="47"/>
      <c r="HX170" s="47"/>
      <c r="HY170" s="47"/>
      <c r="HZ170" s="47"/>
      <c r="IA170" s="47"/>
      <c r="IB170" s="47"/>
      <c r="IC170" s="47"/>
      <c r="ID170" s="47"/>
      <c r="IE170" s="47"/>
      <c r="IF170" s="47"/>
      <c r="IG170" s="47"/>
      <c r="IH170" s="47"/>
      <c r="II170" s="47"/>
      <c r="IJ170" s="47"/>
      <c r="IK170" s="47"/>
      <c r="IL170" s="47"/>
      <c r="IM170" s="47"/>
      <c r="IN170" s="47"/>
      <c r="IO170" s="47"/>
      <c r="IP170" s="47"/>
      <c r="IQ170" s="47"/>
      <c r="IR170" s="47"/>
      <c r="IS170" s="47"/>
      <c r="IT170" s="47"/>
      <c r="IU170" s="47"/>
      <c r="IV170" s="47"/>
      <c r="IW170" s="47"/>
      <c r="IX170" s="47"/>
      <c r="IY170" s="47"/>
      <c r="IZ170" s="47"/>
      <c r="JA170" s="47"/>
      <c r="JB170" s="47"/>
      <c r="JC170" s="47"/>
      <c r="JD170" s="47"/>
      <c r="JE170" s="47"/>
      <c r="JF170" s="47"/>
      <c r="JG170" s="47"/>
      <c r="JH170" s="47"/>
      <c r="JI170" s="47"/>
      <c r="JJ170" s="47"/>
      <c r="JK170" s="47"/>
      <c r="JL170" s="47"/>
      <c r="JM170" s="47"/>
      <c r="JN170" s="47"/>
      <c r="JO170" s="47"/>
      <c r="JP170" s="47"/>
      <c r="JQ170" s="47"/>
      <c r="JR170" s="47"/>
      <c r="JS170" s="47"/>
      <c r="JT170" s="47"/>
      <c r="JU170" s="47"/>
      <c r="JV170" s="47"/>
      <c r="JW170" s="47"/>
      <c r="JX170" s="47"/>
      <c r="JY170" s="47"/>
      <c r="JZ170" s="47"/>
      <c r="KA170" s="47"/>
      <c r="KB170" s="47"/>
      <c r="KC170" s="47"/>
      <c r="KD170" s="47"/>
      <c r="KE170" s="47"/>
      <c r="KF170" s="47"/>
      <c r="KG170" s="47"/>
      <c r="KH170" s="47"/>
      <c r="KI170" s="47"/>
      <c r="KJ170" s="47"/>
      <c r="KK170" s="47"/>
      <c r="KL170" s="47"/>
      <c r="KM170" s="47"/>
      <c r="KN170" s="47"/>
      <c r="KO170" s="47"/>
      <c r="KP170" s="47"/>
      <c r="KQ170" s="47"/>
      <c r="KR170" s="47"/>
      <c r="KS170" s="47"/>
      <c r="KT170" s="47"/>
      <c r="KU170" s="47"/>
      <c r="KV170" s="47"/>
      <c r="KW170" s="47"/>
      <c r="KX170" s="47"/>
      <c r="KY170" s="47"/>
      <c r="KZ170" s="47"/>
      <c r="LA170" s="47"/>
      <c r="LB170" s="47"/>
      <c r="LC170" s="47"/>
      <c r="LD170" s="47"/>
      <c r="LE170" s="47"/>
      <c r="LF170" s="47"/>
      <c r="LG170" s="47"/>
      <c r="LH170" s="47"/>
      <c r="LI170" s="47"/>
      <c r="LJ170" s="47"/>
      <c r="LK170" s="47"/>
      <c r="LL170" s="47"/>
      <c r="LM170" s="47"/>
      <c r="LN170" s="47"/>
      <c r="LO170" s="47"/>
      <c r="LP170" s="47"/>
      <c r="LQ170" s="47"/>
      <c r="LR170" s="47"/>
      <c r="LS170" s="47"/>
      <c r="LT170" s="47"/>
      <c r="LU170" s="47"/>
      <c r="LV170" s="47"/>
      <c r="LW170" s="47"/>
      <c r="LX170" s="47"/>
      <c r="LY170" s="47"/>
      <c r="LZ170" s="47"/>
      <c r="MA170" s="47"/>
      <c r="MB170" s="47"/>
      <c r="MC170" s="47"/>
    </row>
    <row r="171" spans="1:341" x14ac:dyDescent="0.25">
      <c r="A171" s="57" t="s">
        <v>127</v>
      </c>
      <c r="B171" s="58" t="s">
        <v>493</v>
      </c>
      <c r="C171" s="59" t="s">
        <v>523</v>
      </c>
      <c r="D171" s="60" t="s">
        <v>494</v>
      </c>
      <c r="E171" s="103" t="s">
        <v>685</v>
      </c>
      <c r="F171" s="68"/>
      <c r="G171" s="68"/>
      <c r="H171" s="68"/>
      <c r="I171" s="68"/>
      <c r="J171" s="68"/>
      <c r="K171" s="68"/>
      <c r="L171" s="68"/>
      <c r="M171" s="68"/>
      <c r="N171" s="68"/>
      <c r="O171" s="68"/>
      <c r="P171" s="68"/>
      <c r="Q171" s="68"/>
      <c r="R171" s="70" t="s">
        <v>19</v>
      </c>
    </row>
    <row r="172" spans="1:341" s="61" customFormat="1" x14ac:dyDescent="0.25">
      <c r="A172" s="57" t="s">
        <v>128</v>
      </c>
      <c r="B172" s="58" t="s">
        <v>129</v>
      </c>
      <c r="C172" s="59" t="s">
        <v>495</v>
      </c>
      <c r="D172" s="60">
        <v>2126438811</v>
      </c>
      <c r="E172" s="103" t="s">
        <v>685</v>
      </c>
      <c r="F172" s="68"/>
      <c r="G172" s="68"/>
      <c r="H172" s="68"/>
      <c r="I172" s="68" t="s">
        <v>21</v>
      </c>
      <c r="J172" s="68"/>
      <c r="K172" s="68"/>
      <c r="L172" s="68"/>
      <c r="M172" s="68"/>
      <c r="N172" s="68"/>
      <c r="O172" s="68"/>
      <c r="P172" s="68"/>
      <c r="Q172" s="68"/>
      <c r="R172" s="70" t="s">
        <v>21</v>
      </c>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c r="CH172" s="47"/>
      <c r="CI172" s="47"/>
      <c r="CJ172" s="47"/>
      <c r="CK172" s="47"/>
      <c r="CL172" s="47"/>
      <c r="CM172" s="47"/>
      <c r="CN172" s="47"/>
      <c r="CO172" s="47"/>
      <c r="CP172" s="47"/>
      <c r="CQ172" s="47"/>
      <c r="CR172" s="47"/>
      <c r="CS172" s="47"/>
      <c r="CT172" s="47"/>
      <c r="CU172" s="47"/>
      <c r="CV172" s="47"/>
      <c r="CW172" s="47"/>
      <c r="CX172" s="47"/>
      <c r="CY172" s="47"/>
      <c r="CZ172" s="47"/>
      <c r="DA172" s="47"/>
      <c r="DB172" s="47"/>
      <c r="DC172" s="47"/>
      <c r="DD172" s="47"/>
      <c r="DE172" s="47"/>
      <c r="DF172" s="47"/>
      <c r="DG172" s="47"/>
      <c r="DH172" s="47"/>
      <c r="DI172" s="47"/>
      <c r="DJ172" s="47"/>
      <c r="DK172" s="47"/>
      <c r="DL172" s="47"/>
      <c r="DM172" s="47"/>
      <c r="DN172" s="47"/>
      <c r="DO172" s="47"/>
      <c r="DP172" s="47"/>
      <c r="DQ172" s="47"/>
      <c r="DR172" s="47"/>
      <c r="DS172" s="47"/>
      <c r="DT172" s="47"/>
      <c r="DU172" s="47"/>
      <c r="DV172" s="47"/>
      <c r="DW172" s="47"/>
      <c r="DX172" s="47"/>
      <c r="DY172" s="47"/>
      <c r="DZ172" s="47"/>
      <c r="EA172" s="47"/>
      <c r="EB172" s="47"/>
      <c r="EC172" s="47"/>
      <c r="ED172" s="47"/>
      <c r="EE172" s="47"/>
      <c r="EF172" s="47"/>
      <c r="EG172" s="47"/>
      <c r="EH172" s="47"/>
      <c r="EI172" s="47"/>
      <c r="EJ172" s="47"/>
      <c r="EK172" s="47"/>
      <c r="EL172" s="47"/>
      <c r="EM172" s="47"/>
      <c r="EN172" s="47"/>
      <c r="EO172" s="47"/>
      <c r="EP172" s="47"/>
      <c r="EQ172" s="47"/>
      <c r="ER172" s="47"/>
      <c r="ES172" s="47"/>
      <c r="ET172" s="47"/>
      <c r="EU172" s="47"/>
      <c r="EV172" s="47"/>
      <c r="EW172" s="47"/>
      <c r="EX172" s="47"/>
      <c r="EY172" s="47"/>
      <c r="EZ172" s="47"/>
      <c r="FA172" s="47"/>
      <c r="FB172" s="47"/>
      <c r="FC172" s="47"/>
      <c r="FD172" s="47"/>
      <c r="FE172" s="47"/>
      <c r="FF172" s="47"/>
      <c r="FG172" s="47"/>
      <c r="FH172" s="47"/>
      <c r="FI172" s="47"/>
      <c r="FJ172" s="47"/>
      <c r="FK172" s="47"/>
      <c r="FL172" s="47"/>
      <c r="FM172" s="47"/>
      <c r="FN172" s="47"/>
      <c r="FO172" s="47"/>
      <c r="FP172" s="47"/>
      <c r="FQ172" s="47"/>
      <c r="FR172" s="47"/>
      <c r="FS172" s="47"/>
      <c r="FT172" s="47"/>
      <c r="FU172" s="47"/>
      <c r="FV172" s="47"/>
      <c r="FW172" s="47"/>
      <c r="FX172" s="47"/>
      <c r="FY172" s="47"/>
      <c r="FZ172" s="47"/>
      <c r="GA172" s="47"/>
      <c r="GB172" s="47"/>
      <c r="GC172" s="47"/>
      <c r="GD172" s="47"/>
      <c r="GE172" s="47"/>
      <c r="GF172" s="47"/>
      <c r="GG172" s="47"/>
      <c r="GH172" s="47"/>
      <c r="GI172" s="47"/>
      <c r="GJ172" s="47"/>
      <c r="GK172" s="47"/>
      <c r="GL172" s="47"/>
      <c r="GM172" s="47"/>
      <c r="GN172" s="47"/>
      <c r="GO172" s="47"/>
      <c r="GP172" s="47"/>
      <c r="GQ172" s="47"/>
      <c r="GR172" s="47"/>
      <c r="GS172" s="47"/>
      <c r="GT172" s="47"/>
      <c r="GU172" s="47"/>
      <c r="GV172" s="47"/>
      <c r="GW172" s="47"/>
      <c r="GX172" s="47"/>
      <c r="GY172" s="47"/>
      <c r="GZ172" s="47"/>
      <c r="HA172" s="47"/>
      <c r="HB172" s="47"/>
      <c r="HC172" s="47"/>
      <c r="HD172" s="47"/>
      <c r="HE172" s="47"/>
      <c r="HF172" s="47"/>
      <c r="HG172" s="47"/>
      <c r="HH172" s="47"/>
      <c r="HI172" s="47"/>
      <c r="HJ172" s="47"/>
      <c r="HK172" s="47"/>
      <c r="HL172" s="47"/>
      <c r="HM172" s="47"/>
      <c r="HN172" s="47"/>
      <c r="HO172" s="47"/>
      <c r="HP172" s="47"/>
      <c r="HQ172" s="47"/>
      <c r="HR172" s="47"/>
      <c r="HS172" s="47"/>
      <c r="HT172" s="47"/>
      <c r="HU172" s="47"/>
      <c r="HV172" s="47"/>
      <c r="HW172" s="47"/>
      <c r="HX172" s="47"/>
      <c r="HY172" s="47"/>
      <c r="HZ172" s="47"/>
      <c r="IA172" s="47"/>
      <c r="IB172" s="47"/>
      <c r="IC172" s="47"/>
      <c r="ID172" s="47"/>
      <c r="IE172" s="47"/>
      <c r="IF172" s="47"/>
      <c r="IG172" s="47"/>
      <c r="IH172" s="47"/>
      <c r="II172" s="47"/>
      <c r="IJ172" s="47"/>
      <c r="IK172" s="47"/>
      <c r="IL172" s="47"/>
      <c r="IM172" s="47"/>
      <c r="IN172" s="47"/>
      <c r="IO172" s="47"/>
      <c r="IP172" s="47"/>
      <c r="IQ172" s="47"/>
      <c r="IR172" s="47"/>
      <c r="IS172" s="47"/>
      <c r="IT172" s="47"/>
      <c r="IU172" s="47"/>
      <c r="IV172" s="47"/>
      <c r="IW172" s="47"/>
      <c r="IX172" s="47"/>
      <c r="IY172" s="47"/>
      <c r="IZ172" s="47"/>
      <c r="JA172" s="47"/>
      <c r="JB172" s="47"/>
      <c r="JC172" s="47"/>
      <c r="JD172" s="47"/>
      <c r="JE172" s="47"/>
      <c r="JF172" s="47"/>
      <c r="JG172" s="47"/>
      <c r="JH172" s="47"/>
      <c r="JI172" s="47"/>
      <c r="JJ172" s="47"/>
      <c r="JK172" s="47"/>
      <c r="JL172" s="47"/>
      <c r="JM172" s="47"/>
      <c r="JN172" s="47"/>
      <c r="JO172" s="47"/>
      <c r="JP172" s="47"/>
      <c r="JQ172" s="47"/>
      <c r="JR172" s="47"/>
      <c r="JS172" s="47"/>
      <c r="JT172" s="47"/>
      <c r="JU172" s="47"/>
      <c r="JV172" s="47"/>
      <c r="JW172" s="47"/>
      <c r="JX172" s="47"/>
      <c r="JY172" s="47"/>
      <c r="JZ172" s="47"/>
      <c r="KA172" s="47"/>
      <c r="KB172" s="47"/>
      <c r="KC172" s="47"/>
      <c r="KD172" s="47"/>
      <c r="KE172" s="47"/>
      <c r="KF172" s="47"/>
      <c r="KG172" s="47"/>
      <c r="KH172" s="47"/>
      <c r="KI172" s="47"/>
      <c r="KJ172" s="47"/>
      <c r="KK172" s="47"/>
      <c r="KL172" s="47"/>
      <c r="KM172" s="47"/>
      <c r="KN172" s="47"/>
      <c r="KO172" s="47"/>
      <c r="KP172" s="47"/>
      <c r="KQ172" s="47"/>
      <c r="KR172" s="47"/>
      <c r="KS172" s="47"/>
      <c r="KT172" s="47"/>
      <c r="KU172" s="47"/>
      <c r="KV172" s="47"/>
      <c r="KW172" s="47"/>
      <c r="KX172" s="47"/>
      <c r="KY172" s="47"/>
      <c r="KZ172" s="47"/>
      <c r="LA172" s="47"/>
      <c r="LB172" s="47"/>
      <c r="LC172" s="47"/>
      <c r="LD172" s="47"/>
      <c r="LE172" s="47"/>
      <c r="LF172" s="47"/>
      <c r="LG172" s="47"/>
      <c r="LH172" s="47"/>
      <c r="LI172" s="47"/>
      <c r="LJ172" s="47"/>
      <c r="LK172" s="47"/>
      <c r="LL172" s="47"/>
      <c r="LM172" s="47"/>
      <c r="LN172" s="47"/>
      <c r="LO172" s="47"/>
      <c r="LP172" s="47"/>
      <c r="LQ172" s="47"/>
      <c r="LR172" s="47"/>
      <c r="LS172" s="47"/>
      <c r="LT172" s="47"/>
      <c r="LU172" s="47"/>
      <c r="LV172" s="47"/>
      <c r="LW172" s="47"/>
      <c r="LX172" s="47"/>
      <c r="LY172" s="47"/>
      <c r="LZ172" s="47"/>
      <c r="MA172" s="47"/>
      <c r="MB172" s="47"/>
      <c r="MC172" s="47"/>
    </row>
    <row r="173" spans="1:341" s="61" customFormat="1" x14ac:dyDescent="0.25">
      <c r="A173" s="57" t="s">
        <v>247</v>
      </c>
      <c r="B173" s="58" t="s">
        <v>559</v>
      </c>
      <c r="C173" s="80" t="s">
        <v>561</v>
      </c>
      <c r="D173" s="60" t="s">
        <v>560</v>
      </c>
      <c r="E173" s="103" t="s">
        <v>685</v>
      </c>
      <c r="F173" s="68"/>
      <c r="G173" s="68" t="s">
        <v>19</v>
      </c>
      <c r="H173" s="68" t="s">
        <v>19</v>
      </c>
      <c r="I173" s="68" t="s">
        <v>19</v>
      </c>
      <c r="J173" s="68"/>
      <c r="K173" s="99" t="s">
        <v>27</v>
      </c>
      <c r="L173" s="68"/>
      <c r="M173" s="68" t="s">
        <v>19</v>
      </c>
      <c r="N173" s="68"/>
      <c r="O173" s="68"/>
      <c r="P173" s="68"/>
      <c r="Q173" s="68"/>
      <c r="R173" s="70" t="s">
        <v>19</v>
      </c>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c r="CH173" s="47"/>
      <c r="CI173" s="47"/>
      <c r="CJ173" s="47"/>
      <c r="CK173" s="47"/>
      <c r="CL173" s="47"/>
      <c r="CM173" s="47"/>
      <c r="CN173" s="47"/>
      <c r="CO173" s="47"/>
      <c r="CP173" s="47"/>
      <c r="CQ173" s="47"/>
      <c r="CR173" s="47"/>
      <c r="CS173" s="47"/>
      <c r="CT173" s="47"/>
      <c r="CU173" s="47"/>
      <c r="CV173" s="47"/>
      <c r="CW173" s="47"/>
      <c r="CX173" s="47"/>
      <c r="CY173" s="47"/>
      <c r="CZ173" s="47"/>
      <c r="DA173" s="47"/>
      <c r="DB173" s="47"/>
      <c r="DC173" s="47"/>
      <c r="DD173" s="47"/>
      <c r="DE173" s="47"/>
      <c r="DF173" s="47"/>
      <c r="DG173" s="47"/>
      <c r="DH173" s="47"/>
      <c r="DI173" s="47"/>
      <c r="DJ173" s="47"/>
      <c r="DK173" s="47"/>
      <c r="DL173" s="47"/>
      <c r="DM173" s="47"/>
      <c r="DN173" s="47"/>
      <c r="DO173" s="47"/>
      <c r="DP173" s="47"/>
      <c r="DQ173" s="47"/>
      <c r="DR173" s="47"/>
      <c r="DS173" s="47"/>
      <c r="DT173" s="47"/>
      <c r="DU173" s="47"/>
      <c r="DV173" s="47"/>
      <c r="DW173" s="47"/>
      <c r="DX173" s="47"/>
      <c r="DY173" s="47"/>
      <c r="DZ173" s="47"/>
      <c r="EA173" s="47"/>
      <c r="EB173" s="47"/>
      <c r="EC173" s="47"/>
      <c r="ED173" s="47"/>
      <c r="EE173" s="47"/>
      <c r="EF173" s="47"/>
      <c r="EG173" s="47"/>
      <c r="EH173" s="47"/>
      <c r="EI173" s="47"/>
      <c r="EJ173" s="47"/>
      <c r="EK173" s="47"/>
      <c r="EL173" s="47"/>
      <c r="EM173" s="47"/>
      <c r="EN173" s="47"/>
      <c r="EO173" s="47"/>
      <c r="EP173" s="47"/>
      <c r="EQ173" s="47"/>
      <c r="ER173" s="47"/>
      <c r="ES173" s="47"/>
      <c r="ET173" s="47"/>
      <c r="EU173" s="47"/>
      <c r="EV173" s="47"/>
      <c r="EW173" s="47"/>
      <c r="EX173" s="47"/>
      <c r="EY173" s="47"/>
      <c r="EZ173" s="47"/>
      <c r="FA173" s="47"/>
      <c r="FB173" s="47"/>
      <c r="FC173" s="47"/>
      <c r="FD173" s="47"/>
      <c r="FE173" s="47"/>
      <c r="FF173" s="47"/>
      <c r="FG173" s="47"/>
      <c r="FH173" s="47"/>
      <c r="FI173" s="47"/>
      <c r="FJ173" s="47"/>
      <c r="FK173" s="47"/>
      <c r="FL173" s="47"/>
      <c r="FM173" s="47"/>
      <c r="FN173" s="47"/>
      <c r="FO173" s="47"/>
      <c r="FP173" s="47"/>
      <c r="FQ173" s="47"/>
      <c r="FR173" s="47"/>
      <c r="FS173" s="47"/>
      <c r="FT173" s="47"/>
      <c r="FU173" s="47"/>
      <c r="FV173" s="47"/>
      <c r="FW173" s="47"/>
      <c r="FX173" s="47"/>
      <c r="FY173" s="47"/>
      <c r="FZ173" s="47"/>
      <c r="GA173" s="47"/>
      <c r="GB173" s="47"/>
      <c r="GC173" s="47"/>
      <c r="GD173" s="47"/>
      <c r="GE173" s="47"/>
      <c r="GF173" s="47"/>
      <c r="GG173" s="47"/>
      <c r="GH173" s="47"/>
      <c r="GI173" s="47"/>
      <c r="GJ173" s="47"/>
      <c r="GK173" s="47"/>
      <c r="GL173" s="47"/>
      <c r="GM173" s="47"/>
      <c r="GN173" s="47"/>
      <c r="GO173" s="47"/>
      <c r="GP173" s="47"/>
      <c r="GQ173" s="47"/>
      <c r="GR173" s="47"/>
      <c r="GS173" s="47"/>
      <c r="GT173" s="47"/>
      <c r="GU173" s="47"/>
      <c r="GV173" s="47"/>
      <c r="GW173" s="47"/>
      <c r="GX173" s="47"/>
      <c r="GY173" s="47"/>
      <c r="GZ173" s="47"/>
      <c r="HA173" s="47"/>
      <c r="HB173" s="47"/>
      <c r="HC173" s="47"/>
      <c r="HD173" s="47"/>
      <c r="HE173" s="47"/>
      <c r="HF173" s="47"/>
      <c r="HG173" s="47"/>
      <c r="HH173" s="47"/>
      <c r="HI173" s="47"/>
      <c r="HJ173" s="47"/>
      <c r="HK173" s="47"/>
      <c r="HL173" s="47"/>
      <c r="HM173" s="47"/>
      <c r="HN173" s="47"/>
      <c r="HO173" s="47"/>
      <c r="HP173" s="47"/>
      <c r="HQ173" s="47"/>
      <c r="HR173" s="47"/>
      <c r="HS173" s="47"/>
      <c r="HT173" s="47"/>
      <c r="HU173" s="47"/>
      <c r="HV173" s="47"/>
      <c r="HW173" s="47"/>
      <c r="HX173" s="47"/>
      <c r="HY173" s="47"/>
      <c r="HZ173" s="47"/>
      <c r="IA173" s="47"/>
      <c r="IB173" s="47"/>
      <c r="IC173" s="47"/>
      <c r="ID173" s="47"/>
      <c r="IE173" s="47"/>
      <c r="IF173" s="47"/>
      <c r="IG173" s="47"/>
      <c r="IH173" s="47"/>
      <c r="II173" s="47"/>
      <c r="IJ173" s="47"/>
      <c r="IK173" s="47"/>
      <c r="IL173" s="47"/>
      <c r="IM173" s="47"/>
      <c r="IN173" s="47"/>
      <c r="IO173" s="47"/>
      <c r="IP173" s="47"/>
      <c r="IQ173" s="47"/>
      <c r="IR173" s="47"/>
      <c r="IS173" s="47"/>
      <c r="IT173" s="47"/>
      <c r="IU173" s="47"/>
      <c r="IV173" s="47"/>
      <c r="IW173" s="47"/>
      <c r="IX173" s="47"/>
      <c r="IY173" s="47"/>
      <c r="IZ173" s="47"/>
      <c r="JA173" s="47"/>
      <c r="JB173" s="47"/>
      <c r="JC173" s="47"/>
      <c r="JD173" s="47"/>
      <c r="JE173" s="47"/>
      <c r="JF173" s="47"/>
      <c r="JG173" s="47"/>
      <c r="JH173" s="47"/>
      <c r="JI173" s="47"/>
      <c r="JJ173" s="47"/>
      <c r="JK173" s="47"/>
      <c r="JL173" s="47"/>
      <c r="JM173" s="47"/>
      <c r="JN173" s="47"/>
      <c r="JO173" s="47"/>
      <c r="JP173" s="47"/>
      <c r="JQ173" s="47"/>
      <c r="JR173" s="47"/>
      <c r="JS173" s="47"/>
      <c r="JT173" s="47"/>
      <c r="JU173" s="47"/>
      <c r="JV173" s="47"/>
      <c r="JW173" s="47"/>
      <c r="JX173" s="47"/>
      <c r="JY173" s="47"/>
      <c r="JZ173" s="47"/>
      <c r="KA173" s="47"/>
      <c r="KB173" s="47"/>
      <c r="KC173" s="47"/>
      <c r="KD173" s="47"/>
      <c r="KE173" s="47"/>
      <c r="KF173" s="47"/>
      <c r="KG173" s="47"/>
      <c r="KH173" s="47"/>
      <c r="KI173" s="47"/>
      <c r="KJ173" s="47"/>
      <c r="KK173" s="47"/>
      <c r="KL173" s="47"/>
      <c r="KM173" s="47"/>
      <c r="KN173" s="47"/>
      <c r="KO173" s="47"/>
      <c r="KP173" s="47"/>
      <c r="KQ173" s="47"/>
      <c r="KR173" s="47"/>
      <c r="KS173" s="47"/>
      <c r="KT173" s="47"/>
      <c r="KU173" s="47"/>
      <c r="KV173" s="47"/>
      <c r="KW173" s="47"/>
      <c r="KX173" s="47"/>
      <c r="KY173" s="47"/>
      <c r="KZ173" s="47"/>
      <c r="LA173" s="47"/>
      <c r="LB173" s="47"/>
      <c r="LC173" s="47"/>
      <c r="LD173" s="47"/>
      <c r="LE173" s="47"/>
      <c r="LF173" s="47"/>
      <c r="LG173" s="47"/>
      <c r="LH173" s="47"/>
      <c r="LI173" s="47"/>
      <c r="LJ173" s="47"/>
      <c r="LK173" s="47"/>
      <c r="LL173" s="47"/>
      <c r="LM173" s="47"/>
      <c r="LN173" s="47"/>
      <c r="LO173" s="47"/>
      <c r="LP173" s="47"/>
      <c r="LQ173" s="47"/>
      <c r="LR173" s="47"/>
      <c r="LS173" s="47"/>
      <c r="LT173" s="47"/>
      <c r="LU173" s="47"/>
      <c r="LV173" s="47"/>
      <c r="LW173" s="47"/>
      <c r="LX173" s="47"/>
      <c r="LY173" s="47"/>
      <c r="LZ173" s="47"/>
      <c r="MA173" s="47"/>
      <c r="MB173" s="47"/>
      <c r="MC173" s="47"/>
    </row>
    <row r="174" spans="1:341" ht="29.25" x14ac:dyDescent="0.25">
      <c r="A174" s="57" t="s">
        <v>130</v>
      </c>
      <c r="B174" s="58" t="s">
        <v>496</v>
      </c>
      <c r="C174" s="59" t="s">
        <v>497</v>
      </c>
      <c r="D174" s="60" t="s">
        <v>498</v>
      </c>
      <c r="E174" s="103" t="s">
        <v>685</v>
      </c>
      <c r="F174" s="68" t="s">
        <v>21</v>
      </c>
      <c r="G174" s="68" t="s">
        <v>27</v>
      </c>
      <c r="H174" s="68"/>
      <c r="I174" s="68" t="s">
        <v>21</v>
      </c>
      <c r="J174" s="68" t="s">
        <v>19</v>
      </c>
      <c r="K174" s="68"/>
      <c r="L174" s="68"/>
      <c r="M174" s="68"/>
      <c r="N174" s="68"/>
      <c r="O174" s="68"/>
      <c r="P174" s="68"/>
      <c r="Q174" s="68"/>
      <c r="R174" s="70" t="s">
        <v>21</v>
      </c>
    </row>
    <row r="175" spans="1:341" s="61" customFormat="1" x14ac:dyDescent="0.25">
      <c r="A175" s="57" t="s">
        <v>248</v>
      </c>
      <c r="B175" s="58" t="s">
        <v>595</v>
      </c>
      <c r="C175" s="59" t="s">
        <v>594</v>
      </c>
      <c r="D175" s="60" t="s">
        <v>596</v>
      </c>
      <c r="E175" s="103" t="s">
        <v>685</v>
      </c>
      <c r="F175" s="68"/>
      <c r="G175" s="68" t="s">
        <v>19</v>
      </c>
      <c r="H175" s="68" t="s">
        <v>21</v>
      </c>
      <c r="I175" s="68" t="s">
        <v>19</v>
      </c>
      <c r="J175" s="68"/>
      <c r="K175" s="68"/>
      <c r="L175" s="68"/>
      <c r="M175" s="68" t="s">
        <v>21</v>
      </c>
      <c r="N175" s="68"/>
      <c r="O175" s="68"/>
      <c r="P175" s="68"/>
      <c r="Q175" s="68" t="s">
        <v>21</v>
      </c>
      <c r="R175" s="70" t="s">
        <v>21</v>
      </c>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c r="CH175" s="47"/>
      <c r="CI175" s="47"/>
      <c r="CJ175" s="47"/>
      <c r="CK175" s="47"/>
      <c r="CL175" s="47"/>
      <c r="CM175" s="47"/>
      <c r="CN175" s="47"/>
      <c r="CO175" s="47"/>
      <c r="CP175" s="47"/>
      <c r="CQ175" s="47"/>
      <c r="CR175" s="47"/>
      <c r="CS175" s="47"/>
      <c r="CT175" s="47"/>
      <c r="CU175" s="47"/>
      <c r="CV175" s="47"/>
      <c r="CW175" s="47"/>
      <c r="CX175" s="47"/>
      <c r="CY175" s="47"/>
      <c r="CZ175" s="47"/>
      <c r="DA175" s="47"/>
      <c r="DB175" s="47"/>
      <c r="DC175" s="47"/>
      <c r="DD175" s="47"/>
      <c r="DE175" s="47"/>
      <c r="DF175" s="47"/>
      <c r="DG175" s="47"/>
      <c r="DH175" s="47"/>
      <c r="DI175" s="47"/>
      <c r="DJ175" s="47"/>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7"/>
      <c r="EZ175" s="47"/>
      <c r="FA175" s="47"/>
      <c r="FB175" s="47"/>
      <c r="FC175" s="47"/>
      <c r="FD175" s="47"/>
      <c r="FE175" s="47"/>
      <c r="FF175" s="47"/>
      <c r="FG175" s="47"/>
      <c r="FH175" s="47"/>
      <c r="FI175" s="47"/>
      <c r="FJ175" s="47"/>
      <c r="FK175" s="47"/>
      <c r="FL175" s="47"/>
      <c r="FM175" s="47"/>
      <c r="FN175" s="47"/>
      <c r="FO175" s="47"/>
      <c r="FP175" s="47"/>
      <c r="FQ175" s="47"/>
      <c r="FR175" s="47"/>
      <c r="FS175" s="47"/>
      <c r="FT175" s="47"/>
      <c r="FU175" s="47"/>
      <c r="FV175" s="47"/>
      <c r="FW175" s="47"/>
      <c r="FX175" s="47"/>
      <c r="FY175" s="47"/>
      <c r="FZ175" s="47"/>
      <c r="GA175" s="47"/>
      <c r="GB175" s="47"/>
      <c r="GC175" s="47"/>
      <c r="GD175" s="47"/>
      <c r="GE175" s="47"/>
      <c r="GF175" s="47"/>
      <c r="GG175" s="47"/>
      <c r="GH175" s="47"/>
      <c r="GI175" s="47"/>
      <c r="GJ175" s="47"/>
      <c r="GK175" s="47"/>
      <c r="GL175" s="47"/>
      <c r="GM175" s="47"/>
      <c r="GN175" s="47"/>
      <c r="GO175" s="47"/>
      <c r="GP175" s="47"/>
      <c r="GQ175" s="47"/>
      <c r="GR175" s="47"/>
      <c r="GS175" s="47"/>
      <c r="GT175" s="47"/>
      <c r="GU175" s="47"/>
      <c r="GV175" s="47"/>
      <c r="GW175" s="47"/>
      <c r="GX175" s="47"/>
      <c r="GY175" s="47"/>
      <c r="GZ175" s="47"/>
      <c r="HA175" s="47"/>
      <c r="HB175" s="47"/>
      <c r="HC175" s="47"/>
      <c r="HD175" s="47"/>
      <c r="HE175" s="47"/>
      <c r="HF175" s="47"/>
      <c r="HG175" s="47"/>
      <c r="HH175" s="47"/>
      <c r="HI175" s="47"/>
      <c r="HJ175" s="47"/>
      <c r="HK175" s="47"/>
      <c r="HL175" s="47"/>
      <c r="HM175" s="47"/>
      <c r="HN175" s="47"/>
      <c r="HO175" s="47"/>
      <c r="HP175" s="47"/>
      <c r="HQ175" s="47"/>
      <c r="HR175" s="47"/>
      <c r="HS175" s="47"/>
      <c r="HT175" s="47"/>
      <c r="HU175" s="47"/>
      <c r="HV175" s="47"/>
      <c r="HW175" s="47"/>
      <c r="HX175" s="47"/>
      <c r="HY175" s="47"/>
      <c r="HZ175" s="47"/>
      <c r="IA175" s="47"/>
      <c r="IB175" s="47"/>
      <c r="IC175" s="47"/>
      <c r="ID175" s="47"/>
      <c r="IE175" s="47"/>
      <c r="IF175" s="47"/>
      <c r="IG175" s="47"/>
      <c r="IH175" s="47"/>
      <c r="II175" s="47"/>
      <c r="IJ175" s="47"/>
      <c r="IK175" s="47"/>
      <c r="IL175" s="47"/>
      <c r="IM175" s="47"/>
      <c r="IN175" s="47"/>
      <c r="IO175" s="47"/>
      <c r="IP175" s="47"/>
      <c r="IQ175" s="47"/>
      <c r="IR175" s="47"/>
      <c r="IS175" s="47"/>
      <c r="IT175" s="47"/>
      <c r="IU175" s="47"/>
      <c r="IV175" s="47"/>
      <c r="IW175" s="47"/>
      <c r="IX175" s="47"/>
      <c r="IY175" s="47"/>
      <c r="IZ175" s="47"/>
      <c r="JA175" s="47"/>
      <c r="JB175" s="47"/>
      <c r="JC175" s="47"/>
      <c r="JD175" s="47"/>
      <c r="JE175" s="47"/>
      <c r="JF175" s="47"/>
      <c r="JG175" s="47"/>
      <c r="JH175" s="47"/>
      <c r="JI175" s="47"/>
      <c r="JJ175" s="47"/>
      <c r="JK175" s="47"/>
      <c r="JL175" s="47"/>
      <c r="JM175" s="47"/>
      <c r="JN175" s="47"/>
      <c r="JO175" s="47"/>
      <c r="JP175" s="47"/>
      <c r="JQ175" s="47"/>
      <c r="JR175" s="47"/>
      <c r="JS175" s="47"/>
      <c r="JT175" s="47"/>
      <c r="JU175" s="47"/>
      <c r="JV175" s="47"/>
      <c r="JW175" s="47"/>
      <c r="JX175" s="47"/>
      <c r="JY175" s="47"/>
      <c r="JZ175" s="47"/>
      <c r="KA175" s="47"/>
      <c r="KB175" s="47"/>
      <c r="KC175" s="47"/>
      <c r="KD175" s="47"/>
      <c r="KE175" s="47"/>
      <c r="KF175" s="47"/>
      <c r="KG175" s="47"/>
      <c r="KH175" s="47"/>
      <c r="KI175" s="47"/>
      <c r="KJ175" s="47"/>
      <c r="KK175" s="47"/>
      <c r="KL175" s="47"/>
      <c r="KM175" s="47"/>
      <c r="KN175" s="47"/>
      <c r="KO175" s="47"/>
      <c r="KP175" s="47"/>
      <c r="KQ175" s="47"/>
      <c r="KR175" s="47"/>
      <c r="KS175" s="47"/>
      <c r="KT175" s="47"/>
      <c r="KU175" s="47"/>
      <c r="KV175" s="47"/>
      <c r="KW175" s="47"/>
      <c r="KX175" s="47"/>
      <c r="KY175" s="47"/>
      <c r="KZ175" s="47"/>
      <c r="LA175" s="47"/>
      <c r="LB175" s="47"/>
      <c r="LC175" s="47"/>
      <c r="LD175" s="47"/>
      <c r="LE175" s="47"/>
      <c r="LF175" s="47"/>
      <c r="LG175" s="47"/>
      <c r="LH175" s="47"/>
      <c r="LI175" s="47"/>
      <c r="LJ175" s="47"/>
      <c r="LK175" s="47"/>
      <c r="LL175" s="47"/>
      <c r="LM175" s="47"/>
      <c r="LN175" s="47"/>
      <c r="LO175" s="47"/>
      <c r="LP175" s="47"/>
      <c r="LQ175" s="47"/>
      <c r="LR175" s="47"/>
      <c r="LS175" s="47"/>
      <c r="LT175" s="47"/>
      <c r="LU175" s="47"/>
      <c r="LV175" s="47"/>
      <c r="LW175" s="47"/>
      <c r="LX175" s="47"/>
      <c r="LY175" s="47"/>
      <c r="LZ175" s="47"/>
      <c r="MA175" s="47"/>
      <c r="MB175" s="47"/>
      <c r="MC175" s="47"/>
    </row>
    <row r="176" spans="1:341" x14ac:dyDescent="0.25">
      <c r="A176" s="62" t="s">
        <v>163</v>
      </c>
      <c r="B176" s="58" t="s">
        <v>164</v>
      </c>
      <c r="C176" s="59"/>
      <c r="D176" s="60" t="s">
        <v>581</v>
      </c>
      <c r="E176" s="103" t="s">
        <v>685</v>
      </c>
      <c r="F176" s="68"/>
      <c r="G176" s="68" t="s">
        <v>19</v>
      </c>
      <c r="H176" s="68"/>
      <c r="I176" s="68" t="s">
        <v>132</v>
      </c>
      <c r="J176" s="68"/>
      <c r="K176" s="68"/>
      <c r="L176" s="68"/>
      <c r="M176" s="68"/>
      <c r="N176" s="68"/>
      <c r="O176" s="68"/>
      <c r="P176" s="68"/>
      <c r="Q176" s="68"/>
      <c r="R176" s="70"/>
    </row>
    <row r="177" spans="1:341" x14ac:dyDescent="0.25">
      <c r="A177" s="62" t="s">
        <v>174</v>
      </c>
      <c r="B177" s="58" t="s">
        <v>175</v>
      </c>
      <c r="C177" s="59"/>
      <c r="D177" s="60" t="s">
        <v>176</v>
      </c>
      <c r="E177" s="103" t="s">
        <v>685</v>
      </c>
      <c r="F177" s="68" t="s">
        <v>19</v>
      </c>
      <c r="G177" s="68" t="s">
        <v>19</v>
      </c>
      <c r="H177" s="68"/>
      <c r="I177" s="68" t="s">
        <v>19</v>
      </c>
      <c r="J177" s="68"/>
      <c r="K177" s="68"/>
      <c r="L177" s="68"/>
      <c r="M177" s="68" t="s">
        <v>19</v>
      </c>
      <c r="N177" s="68" t="s">
        <v>19</v>
      </c>
      <c r="O177" s="68" t="s">
        <v>19</v>
      </c>
      <c r="P177" s="68" t="s">
        <v>19</v>
      </c>
      <c r="Q177" s="68" t="s">
        <v>19</v>
      </c>
      <c r="R177" s="70" t="s">
        <v>19</v>
      </c>
    </row>
    <row r="178" spans="1:341" s="61" customFormat="1" ht="30" thickBot="1" x14ac:dyDescent="0.3">
      <c r="A178" s="95" t="s">
        <v>681</v>
      </c>
      <c r="B178" s="96" t="s">
        <v>201</v>
      </c>
      <c r="C178" s="97"/>
      <c r="D178" s="98">
        <v>7189204040</v>
      </c>
      <c r="E178" s="104" t="s">
        <v>685</v>
      </c>
      <c r="F178" s="100"/>
      <c r="G178" s="100"/>
      <c r="H178" s="100"/>
      <c r="I178" s="100" t="s">
        <v>19</v>
      </c>
      <c r="J178" s="100"/>
      <c r="K178" s="100"/>
      <c r="L178" s="100"/>
      <c r="M178" s="100"/>
      <c r="N178" s="100"/>
      <c r="O178" s="100"/>
      <c r="P178" s="100"/>
      <c r="Q178" s="100"/>
      <c r="R178" s="101"/>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c r="CH178" s="47"/>
      <c r="CI178" s="47"/>
      <c r="CJ178" s="47"/>
      <c r="CK178" s="47"/>
      <c r="CL178" s="47"/>
      <c r="CM178" s="47"/>
      <c r="CN178" s="47"/>
      <c r="CO178" s="47"/>
      <c r="CP178" s="47"/>
      <c r="CQ178" s="47"/>
      <c r="CR178" s="47"/>
      <c r="CS178" s="47"/>
      <c r="CT178" s="47"/>
      <c r="CU178" s="47"/>
      <c r="CV178" s="47"/>
      <c r="CW178" s="47"/>
      <c r="CX178" s="47"/>
      <c r="CY178" s="47"/>
      <c r="CZ178" s="47"/>
      <c r="DA178" s="47"/>
      <c r="DB178" s="47"/>
      <c r="DC178" s="47"/>
      <c r="DD178" s="47"/>
      <c r="DE178" s="47"/>
      <c r="DF178" s="47"/>
      <c r="DG178" s="47"/>
      <c r="DH178" s="47"/>
      <c r="DI178" s="47"/>
      <c r="DJ178" s="47"/>
      <c r="DK178" s="47"/>
      <c r="DL178" s="47"/>
      <c r="DM178" s="47"/>
      <c r="DN178" s="47"/>
      <c r="DO178" s="47"/>
      <c r="DP178" s="47"/>
      <c r="DQ178" s="47"/>
      <c r="DR178" s="47"/>
      <c r="DS178" s="47"/>
      <c r="DT178" s="47"/>
      <c r="DU178" s="47"/>
      <c r="DV178" s="47"/>
      <c r="DW178" s="47"/>
      <c r="DX178" s="47"/>
      <c r="DY178" s="47"/>
      <c r="DZ178" s="47"/>
      <c r="EA178" s="47"/>
      <c r="EB178" s="47"/>
      <c r="EC178" s="47"/>
      <c r="ED178" s="47"/>
      <c r="EE178" s="47"/>
      <c r="EF178" s="47"/>
      <c r="EG178" s="47"/>
      <c r="EH178" s="47"/>
      <c r="EI178" s="47"/>
      <c r="EJ178" s="47"/>
      <c r="EK178" s="47"/>
      <c r="EL178" s="47"/>
      <c r="EM178" s="47"/>
      <c r="EN178" s="47"/>
      <c r="EO178" s="47"/>
      <c r="EP178" s="47"/>
      <c r="EQ178" s="47"/>
      <c r="ER178" s="47"/>
      <c r="ES178" s="47"/>
      <c r="ET178" s="47"/>
      <c r="EU178" s="47"/>
      <c r="EV178" s="47"/>
      <c r="EW178" s="47"/>
      <c r="EX178" s="47"/>
      <c r="EY178" s="47"/>
      <c r="EZ178" s="47"/>
      <c r="FA178" s="47"/>
      <c r="FB178" s="47"/>
      <c r="FC178" s="47"/>
      <c r="FD178" s="47"/>
      <c r="FE178" s="47"/>
      <c r="FF178" s="47"/>
      <c r="FG178" s="47"/>
      <c r="FH178" s="47"/>
      <c r="FI178" s="47"/>
      <c r="FJ178" s="47"/>
      <c r="FK178" s="47"/>
      <c r="FL178" s="47"/>
      <c r="FM178" s="47"/>
      <c r="FN178" s="47"/>
      <c r="FO178" s="47"/>
      <c r="FP178" s="47"/>
      <c r="FQ178" s="47"/>
      <c r="FR178" s="47"/>
      <c r="FS178" s="47"/>
      <c r="FT178" s="47"/>
      <c r="FU178" s="47"/>
      <c r="FV178" s="47"/>
      <c r="FW178" s="47"/>
      <c r="FX178" s="47"/>
      <c r="FY178" s="47"/>
      <c r="FZ178" s="47"/>
      <c r="GA178" s="47"/>
      <c r="GB178" s="47"/>
      <c r="GC178" s="47"/>
      <c r="GD178" s="47"/>
      <c r="GE178" s="47"/>
      <c r="GF178" s="47"/>
      <c r="GG178" s="47"/>
      <c r="GH178" s="47"/>
      <c r="GI178" s="47"/>
      <c r="GJ178" s="47"/>
      <c r="GK178" s="47"/>
      <c r="GL178" s="47"/>
      <c r="GM178" s="47"/>
      <c r="GN178" s="47"/>
      <c r="GO178" s="47"/>
      <c r="GP178" s="47"/>
      <c r="GQ178" s="47"/>
      <c r="GR178" s="47"/>
      <c r="GS178" s="47"/>
      <c r="GT178" s="47"/>
      <c r="GU178" s="47"/>
      <c r="GV178" s="47"/>
      <c r="GW178" s="47"/>
      <c r="GX178" s="47"/>
      <c r="GY178" s="47"/>
      <c r="GZ178" s="47"/>
      <c r="HA178" s="47"/>
      <c r="HB178" s="47"/>
      <c r="HC178" s="47"/>
      <c r="HD178" s="47"/>
      <c r="HE178" s="47"/>
      <c r="HF178" s="47"/>
      <c r="HG178" s="47"/>
      <c r="HH178" s="47"/>
      <c r="HI178" s="47"/>
      <c r="HJ178" s="47"/>
      <c r="HK178" s="47"/>
      <c r="HL178" s="47"/>
      <c r="HM178" s="47"/>
      <c r="HN178" s="47"/>
      <c r="HO178" s="47"/>
      <c r="HP178" s="47"/>
      <c r="HQ178" s="47"/>
      <c r="HR178" s="47"/>
      <c r="HS178" s="47"/>
      <c r="HT178" s="47"/>
      <c r="HU178" s="47"/>
      <c r="HV178" s="47"/>
      <c r="HW178" s="47"/>
      <c r="HX178" s="47"/>
      <c r="HY178" s="47"/>
      <c r="HZ178" s="47"/>
      <c r="IA178" s="47"/>
      <c r="IB178" s="47"/>
      <c r="IC178" s="47"/>
      <c r="ID178" s="47"/>
      <c r="IE178" s="47"/>
      <c r="IF178" s="47"/>
      <c r="IG178" s="47"/>
      <c r="IH178" s="47"/>
      <c r="II178" s="47"/>
      <c r="IJ178" s="47"/>
      <c r="IK178" s="47"/>
      <c r="IL178" s="47"/>
      <c r="IM178" s="47"/>
      <c r="IN178" s="47"/>
      <c r="IO178" s="47"/>
      <c r="IP178" s="47"/>
      <c r="IQ178" s="47"/>
      <c r="IR178" s="47"/>
      <c r="IS178" s="47"/>
      <c r="IT178" s="47"/>
      <c r="IU178" s="47"/>
      <c r="IV178" s="47"/>
      <c r="IW178" s="47"/>
      <c r="IX178" s="47"/>
      <c r="IY178" s="47"/>
      <c r="IZ178" s="47"/>
      <c r="JA178" s="47"/>
      <c r="JB178" s="47"/>
      <c r="JC178" s="47"/>
      <c r="JD178" s="47"/>
      <c r="JE178" s="47"/>
      <c r="JF178" s="47"/>
      <c r="JG178" s="47"/>
      <c r="JH178" s="47"/>
      <c r="JI178" s="47"/>
      <c r="JJ178" s="47"/>
      <c r="JK178" s="47"/>
      <c r="JL178" s="47"/>
      <c r="JM178" s="47"/>
      <c r="JN178" s="47"/>
      <c r="JO178" s="47"/>
      <c r="JP178" s="47"/>
      <c r="JQ178" s="47"/>
      <c r="JR178" s="47"/>
      <c r="JS178" s="47"/>
      <c r="JT178" s="47"/>
      <c r="JU178" s="47"/>
      <c r="JV178" s="47"/>
      <c r="JW178" s="47"/>
      <c r="JX178" s="47"/>
      <c r="JY178" s="47"/>
      <c r="JZ178" s="47"/>
      <c r="KA178" s="47"/>
      <c r="KB178" s="47"/>
      <c r="KC178" s="47"/>
      <c r="KD178" s="47"/>
      <c r="KE178" s="47"/>
      <c r="KF178" s="47"/>
      <c r="KG178" s="47"/>
      <c r="KH178" s="47"/>
      <c r="KI178" s="47"/>
      <c r="KJ178" s="47"/>
      <c r="KK178" s="47"/>
      <c r="KL178" s="47"/>
      <c r="KM178" s="47"/>
      <c r="KN178" s="47"/>
      <c r="KO178" s="47"/>
      <c r="KP178" s="47"/>
      <c r="KQ178" s="47"/>
      <c r="KR178" s="47"/>
      <c r="KS178" s="47"/>
      <c r="KT178" s="47"/>
      <c r="KU178" s="47"/>
      <c r="KV178" s="47"/>
      <c r="KW178" s="47"/>
      <c r="KX178" s="47"/>
      <c r="KY178" s="47"/>
      <c r="KZ178" s="47"/>
      <c r="LA178" s="47"/>
      <c r="LB178" s="47"/>
      <c r="LC178" s="47"/>
      <c r="LD178" s="47"/>
      <c r="LE178" s="47"/>
      <c r="LF178" s="47"/>
      <c r="LG178" s="47"/>
      <c r="LH178" s="47"/>
      <c r="LI178" s="47"/>
      <c r="LJ178" s="47"/>
      <c r="LK178" s="47"/>
      <c r="LL178" s="47"/>
      <c r="LM178" s="47"/>
      <c r="LN178" s="47"/>
      <c r="LO178" s="47"/>
      <c r="LP178" s="47"/>
      <c r="LQ178" s="47"/>
      <c r="LR178" s="47"/>
      <c r="LS178" s="47"/>
      <c r="LT178" s="47"/>
      <c r="LU178" s="47"/>
      <c r="LV178" s="47"/>
      <c r="LW178" s="47"/>
      <c r="LX178" s="47"/>
      <c r="LY178" s="47"/>
      <c r="LZ178" s="47"/>
      <c r="MA178" s="47"/>
      <c r="MB178" s="47"/>
      <c r="MC178" s="47"/>
    </row>
    <row r="179" spans="1:341" s="61" customFormat="1" ht="29.25" x14ac:dyDescent="0.25">
      <c r="A179" s="69" t="s">
        <v>140</v>
      </c>
      <c r="B179" s="58" t="s">
        <v>141</v>
      </c>
      <c r="C179" s="59"/>
      <c r="D179" s="60">
        <v>7184099450</v>
      </c>
      <c r="E179" s="103" t="s">
        <v>686</v>
      </c>
      <c r="F179" s="68"/>
      <c r="G179" s="68"/>
      <c r="H179" s="68"/>
      <c r="I179" s="68" t="s">
        <v>132</v>
      </c>
      <c r="J179" s="68"/>
      <c r="K179" s="68"/>
      <c r="L179" s="68"/>
      <c r="M179" s="68" t="s">
        <v>132</v>
      </c>
      <c r="N179" s="68"/>
      <c r="O179" s="68"/>
      <c r="P179" s="68"/>
      <c r="Q179" s="68"/>
      <c r="R179" s="70" t="s">
        <v>132</v>
      </c>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c r="CH179" s="47"/>
      <c r="CI179" s="47"/>
      <c r="CJ179" s="47"/>
      <c r="CK179" s="47"/>
      <c r="CL179" s="47"/>
      <c r="CM179" s="47"/>
      <c r="CN179" s="47"/>
      <c r="CO179" s="47"/>
      <c r="CP179" s="47"/>
      <c r="CQ179" s="47"/>
      <c r="CR179" s="47"/>
      <c r="CS179" s="47"/>
      <c r="CT179" s="47"/>
      <c r="CU179" s="47"/>
      <c r="CV179" s="47"/>
      <c r="CW179" s="47"/>
      <c r="CX179" s="47"/>
      <c r="CY179" s="47"/>
      <c r="CZ179" s="47"/>
      <c r="DA179" s="47"/>
      <c r="DB179" s="47"/>
      <c r="DC179" s="47"/>
      <c r="DD179" s="47"/>
      <c r="DE179" s="47"/>
      <c r="DF179" s="47"/>
      <c r="DG179" s="47"/>
      <c r="DH179" s="47"/>
      <c r="DI179" s="47"/>
      <c r="DJ179" s="47"/>
      <c r="DK179" s="47"/>
      <c r="DL179" s="47"/>
      <c r="DM179" s="47"/>
      <c r="DN179" s="47"/>
      <c r="DO179" s="47"/>
      <c r="DP179" s="47"/>
      <c r="DQ179" s="47"/>
      <c r="DR179" s="47"/>
      <c r="DS179" s="47"/>
      <c r="DT179" s="47"/>
      <c r="DU179" s="47"/>
      <c r="DV179" s="47"/>
      <c r="DW179" s="47"/>
      <c r="DX179" s="47"/>
      <c r="DY179" s="47"/>
      <c r="DZ179" s="47"/>
      <c r="EA179" s="47"/>
      <c r="EB179" s="47"/>
      <c r="EC179" s="47"/>
      <c r="ED179" s="47"/>
      <c r="EE179" s="47"/>
      <c r="EF179" s="47"/>
      <c r="EG179" s="47"/>
      <c r="EH179" s="47"/>
      <c r="EI179" s="47"/>
      <c r="EJ179" s="47"/>
      <c r="EK179" s="47"/>
      <c r="EL179" s="47"/>
      <c r="EM179" s="47"/>
      <c r="EN179" s="47"/>
      <c r="EO179" s="47"/>
      <c r="EP179" s="47"/>
      <c r="EQ179" s="47"/>
      <c r="ER179" s="47"/>
      <c r="ES179" s="47"/>
      <c r="ET179" s="47"/>
      <c r="EU179" s="47"/>
      <c r="EV179" s="47"/>
      <c r="EW179" s="47"/>
      <c r="EX179" s="47"/>
      <c r="EY179" s="47"/>
      <c r="EZ179" s="47"/>
      <c r="FA179" s="47"/>
      <c r="FB179" s="47"/>
      <c r="FC179" s="47"/>
      <c r="FD179" s="47"/>
      <c r="FE179" s="47"/>
      <c r="FF179" s="47"/>
      <c r="FG179" s="47"/>
      <c r="FH179" s="47"/>
      <c r="FI179" s="47"/>
      <c r="FJ179" s="47"/>
      <c r="FK179" s="47"/>
      <c r="FL179" s="47"/>
      <c r="FM179" s="47"/>
      <c r="FN179" s="47"/>
      <c r="FO179" s="47"/>
      <c r="FP179" s="47"/>
      <c r="FQ179" s="47"/>
      <c r="FR179" s="47"/>
      <c r="FS179" s="47"/>
      <c r="FT179" s="47"/>
      <c r="FU179" s="47"/>
      <c r="FV179" s="47"/>
      <c r="FW179" s="47"/>
      <c r="FX179" s="47"/>
      <c r="FY179" s="47"/>
      <c r="FZ179" s="47"/>
      <c r="GA179" s="47"/>
      <c r="GB179" s="47"/>
      <c r="GC179" s="47"/>
      <c r="GD179" s="47"/>
      <c r="GE179" s="47"/>
      <c r="GF179" s="47"/>
      <c r="GG179" s="47"/>
      <c r="GH179" s="47"/>
      <c r="GI179" s="47"/>
      <c r="GJ179" s="47"/>
      <c r="GK179" s="47"/>
      <c r="GL179" s="47"/>
      <c r="GM179" s="47"/>
      <c r="GN179" s="47"/>
      <c r="GO179" s="47"/>
      <c r="GP179" s="47"/>
      <c r="GQ179" s="47"/>
      <c r="GR179" s="47"/>
      <c r="GS179" s="47"/>
      <c r="GT179" s="47"/>
      <c r="GU179" s="47"/>
      <c r="GV179" s="47"/>
      <c r="GW179" s="47"/>
      <c r="GX179" s="47"/>
      <c r="GY179" s="47"/>
      <c r="GZ179" s="47"/>
      <c r="HA179" s="47"/>
      <c r="HB179" s="47"/>
      <c r="HC179" s="47"/>
      <c r="HD179" s="47"/>
      <c r="HE179" s="47"/>
      <c r="HF179" s="47"/>
      <c r="HG179" s="47"/>
      <c r="HH179" s="47"/>
      <c r="HI179" s="47"/>
      <c r="HJ179" s="47"/>
      <c r="HK179" s="47"/>
      <c r="HL179" s="47"/>
      <c r="HM179" s="47"/>
      <c r="HN179" s="47"/>
      <c r="HO179" s="47"/>
      <c r="HP179" s="47"/>
      <c r="HQ179" s="47"/>
      <c r="HR179" s="47"/>
      <c r="HS179" s="47"/>
      <c r="HT179" s="47"/>
      <c r="HU179" s="47"/>
      <c r="HV179" s="47"/>
      <c r="HW179" s="47"/>
      <c r="HX179" s="47"/>
      <c r="HY179" s="47"/>
      <c r="HZ179" s="47"/>
      <c r="IA179" s="47"/>
      <c r="IB179" s="47"/>
      <c r="IC179" s="47"/>
      <c r="ID179" s="47"/>
      <c r="IE179" s="47"/>
      <c r="IF179" s="47"/>
      <c r="IG179" s="47"/>
      <c r="IH179" s="47"/>
      <c r="II179" s="47"/>
      <c r="IJ179" s="47"/>
      <c r="IK179" s="47"/>
      <c r="IL179" s="47"/>
      <c r="IM179" s="47"/>
      <c r="IN179" s="47"/>
      <c r="IO179" s="47"/>
      <c r="IP179" s="47"/>
      <c r="IQ179" s="47"/>
      <c r="IR179" s="47"/>
      <c r="IS179" s="47"/>
      <c r="IT179" s="47"/>
      <c r="IU179" s="47"/>
      <c r="IV179" s="47"/>
      <c r="IW179" s="47"/>
      <c r="IX179" s="47"/>
      <c r="IY179" s="47"/>
      <c r="IZ179" s="47"/>
      <c r="JA179" s="47"/>
      <c r="JB179" s="47"/>
      <c r="JC179" s="47"/>
      <c r="JD179" s="47"/>
      <c r="JE179" s="47"/>
      <c r="JF179" s="47"/>
      <c r="JG179" s="47"/>
      <c r="JH179" s="47"/>
      <c r="JI179" s="47"/>
      <c r="JJ179" s="47"/>
      <c r="JK179" s="47"/>
      <c r="JL179" s="47"/>
      <c r="JM179" s="47"/>
      <c r="JN179" s="47"/>
      <c r="JO179" s="47"/>
      <c r="JP179" s="47"/>
      <c r="JQ179" s="47"/>
      <c r="JR179" s="47"/>
      <c r="JS179" s="47"/>
      <c r="JT179" s="47"/>
      <c r="JU179" s="47"/>
      <c r="JV179" s="47"/>
      <c r="JW179" s="47"/>
      <c r="JX179" s="47"/>
      <c r="JY179" s="47"/>
      <c r="JZ179" s="47"/>
      <c r="KA179" s="47"/>
      <c r="KB179" s="47"/>
      <c r="KC179" s="47"/>
      <c r="KD179" s="47"/>
      <c r="KE179" s="47"/>
      <c r="KF179" s="47"/>
      <c r="KG179" s="47"/>
      <c r="KH179" s="47"/>
      <c r="KI179" s="47"/>
      <c r="KJ179" s="47"/>
      <c r="KK179" s="47"/>
      <c r="KL179" s="47"/>
      <c r="KM179" s="47"/>
      <c r="KN179" s="47"/>
      <c r="KO179" s="47"/>
      <c r="KP179" s="47"/>
      <c r="KQ179" s="47"/>
      <c r="KR179" s="47"/>
      <c r="KS179" s="47"/>
      <c r="KT179" s="47"/>
      <c r="KU179" s="47"/>
      <c r="KV179" s="47"/>
      <c r="KW179" s="47"/>
      <c r="KX179" s="47"/>
      <c r="KY179" s="47"/>
      <c r="KZ179" s="47"/>
      <c r="LA179" s="47"/>
      <c r="LB179" s="47"/>
      <c r="LC179" s="47"/>
      <c r="LD179" s="47"/>
      <c r="LE179" s="47"/>
      <c r="LF179" s="47"/>
      <c r="LG179" s="47"/>
      <c r="LH179" s="47"/>
      <c r="LI179" s="47"/>
      <c r="LJ179" s="47"/>
      <c r="LK179" s="47"/>
      <c r="LL179" s="47"/>
      <c r="LM179" s="47"/>
      <c r="LN179" s="47"/>
      <c r="LO179" s="47"/>
      <c r="LP179" s="47"/>
      <c r="LQ179" s="47"/>
      <c r="LR179" s="47"/>
      <c r="LS179" s="47"/>
      <c r="LT179" s="47"/>
      <c r="LU179" s="47"/>
      <c r="LV179" s="47"/>
      <c r="LW179" s="47"/>
      <c r="LX179" s="47"/>
      <c r="LY179" s="47"/>
      <c r="LZ179" s="47"/>
      <c r="MA179" s="47"/>
      <c r="MB179" s="47"/>
      <c r="MC179" s="47"/>
    </row>
    <row r="180" spans="1:341" s="61" customFormat="1" x14ac:dyDescent="0.25">
      <c r="A180" s="69" t="s">
        <v>143</v>
      </c>
      <c r="B180" s="58" t="s">
        <v>144</v>
      </c>
      <c r="C180" s="59"/>
      <c r="D180" s="60">
        <v>7184015722</v>
      </c>
      <c r="E180" s="103" t="s">
        <v>686</v>
      </c>
      <c r="F180" s="68"/>
      <c r="G180" s="68" t="s">
        <v>132</v>
      </c>
      <c r="H180" s="68"/>
      <c r="I180" s="68"/>
      <c r="J180" s="68"/>
      <c r="K180" s="68"/>
      <c r="L180" s="68"/>
      <c r="M180" s="68" t="s">
        <v>132</v>
      </c>
      <c r="N180" s="68"/>
      <c r="O180" s="68" t="s">
        <v>132</v>
      </c>
      <c r="P180" s="68"/>
      <c r="Q180" s="68"/>
      <c r="R180" s="70"/>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c r="CH180" s="47"/>
      <c r="CI180" s="47"/>
      <c r="CJ180" s="47"/>
      <c r="CK180" s="47"/>
      <c r="CL180" s="47"/>
      <c r="CM180" s="47"/>
      <c r="CN180" s="47"/>
      <c r="CO180" s="47"/>
      <c r="CP180" s="47"/>
      <c r="CQ180" s="47"/>
      <c r="CR180" s="47"/>
      <c r="CS180" s="47"/>
      <c r="CT180" s="47"/>
      <c r="CU180" s="47"/>
      <c r="CV180" s="47"/>
      <c r="CW180" s="47"/>
      <c r="CX180" s="47"/>
      <c r="CY180" s="47"/>
      <c r="CZ180" s="47"/>
      <c r="DA180" s="47"/>
      <c r="DB180" s="47"/>
      <c r="DC180" s="47"/>
      <c r="DD180" s="47"/>
      <c r="DE180" s="47"/>
      <c r="DF180" s="47"/>
      <c r="DG180" s="47"/>
      <c r="DH180" s="47"/>
      <c r="DI180" s="47"/>
      <c r="DJ180" s="47"/>
      <c r="DK180" s="47"/>
      <c r="DL180" s="47"/>
      <c r="DM180" s="47"/>
      <c r="DN180" s="47"/>
      <c r="DO180" s="47"/>
      <c r="DP180" s="47"/>
      <c r="DQ180" s="47"/>
      <c r="DR180" s="47"/>
      <c r="DS180" s="47"/>
      <c r="DT180" s="47"/>
      <c r="DU180" s="47"/>
      <c r="DV180" s="47"/>
      <c r="DW180" s="47"/>
      <c r="DX180" s="47"/>
      <c r="DY180" s="47"/>
      <c r="DZ180" s="47"/>
      <c r="EA180" s="47"/>
      <c r="EB180" s="47"/>
      <c r="EC180" s="47"/>
      <c r="ED180" s="47"/>
      <c r="EE180" s="47"/>
      <c r="EF180" s="47"/>
      <c r="EG180" s="47"/>
      <c r="EH180" s="47"/>
      <c r="EI180" s="47"/>
      <c r="EJ180" s="47"/>
      <c r="EK180" s="47"/>
      <c r="EL180" s="47"/>
      <c r="EM180" s="47"/>
      <c r="EN180" s="47"/>
      <c r="EO180" s="47"/>
      <c r="EP180" s="47"/>
      <c r="EQ180" s="47"/>
      <c r="ER180" s="47"/>
      <c r="ES180" s="47"/>
      <c r="ET180" s="47"/>
      <c r="EU180" s="47"/>
      <c r="EV180" s="47"/>
      <c r="EW180" s="47"/>
      <c r="EX180" s="47"/>
      <c r="EY180" s="47"/>
      <c r="EZ180" s="47"/>
      <c r="FA180" s="47"/>
      <c r="FB180" s="47"/>
      <c r="FC180" s="47"/>
      <c r="FD180" s="47"/>
      <c r="FE180" s="47"/>
      <c r="FF180" s="47"/>
      <c r="FG180" s="47"/>
      <c r="FH180" s="47"/>
      <c r="FI180" s="47"/>
      <c r="FJ180" s="47"/>
      <c r="FK180" s="47"/>
      <c r="FL180" s="47"/>
      <c r="FM180" s="47"/>
      <c r="FN180" s="47"/>
      <c r="FO180" s="47"/>
      <c r="FP180" s="47"/>
      <c r="FQ180" s="47"/>
      <c r="FR180" s="47"/>
      <c r="FS180" s="47"/>
      <c r="FT180" s="47"/>
      <c r="FU180" s="47"/>
      <c r="FV180" s="47"/>
      <c r="FW180" s="47"/>
      <c r="FX180" s="47"/>
      <c r="FY180" s="47"/>
      <c r="FZ180" s="47"/>
      <c r="GA180" s="47"/>
      <c r="GB180" s="47"/>
      <c r="GC180" s="47"/>
      <c r="GD180" s="47"/>
      <c r="GE180" s="47"/>
      <c r="GF180" s="47"/>
      <c r="GG180" s="47"/>
      <c r="GH180" s="47"/>
      <c r="GI180" s="47"/>
      <c r="GJ180" s="47"/>
      <c r="GK180" s="47"/>
      <c r="GL180" s="47"/>
      <c r="GM180" s="47"/>
      <c r="GN180" s="47"/>
      <c r="GO180" s="47"/>
      <c r="GP180" s="47"/>
      <c r="GQ180" s="47"/>
      <c r="GR180" s="47"/>
      <c r="GS180" s="47"/>
      <c r="GT180" s="47"/>
      <c r="GU180" s="47"/>
      <c r="GV180" s="47"/>
      <c r="GW180" s="47"/>
      <c r="GX180" s="47"/>
      <c r="GY180" s="47"/>
      <c r="GZ180" s="47"/>
      <c r="HA180" s="47"/>
      <c r="HB180" s="47"/>
      <c r="HC180" s="47"/>
      <c r="HD180" s="47"/>
      <c r="HE180" s="47"/>
      <c r="HF180" s="47"/>
      <c r="HG180" s="47"/>
      <c r="HH180" s="47"/>
      <c r="HI180" s="47"/>
      <c r="HJ180" s="47"/>
      <c r="HK180" s="47"/>
      <c r="HL180" s="47"/>
      <c r="HM180" s="47"/>
      <c r="HN180" s="47"/>
      <c r="HO180" s="47"/>
      <c r="HP180" s="47"/>
      <c r="HQ180" s="47"/>
      <c r="HR180" s="47"/>
      <c r="HS180" s="47"/>
      <c r="HT180" s="47"/>
      <c r="HU180" s="47"/>
      <c r="HV180" s="47"/>
      <c r="HW180" s="47"/>
      <c r="HX180" s="47"/>
      <c r="HY180" s="47"/>
      <c r="HZ180" s="47"/>
      <c r="IA180" s="47"/>
      <c r="IB180" s="47"/>
      <c r="IC180" s="47"/>
      <c r="ID180" s="47"/>
      <c r="IE180" s="47"/>
      <c r="IF180" s="47"/>
      <c r="IG180" s="47"/>
      <c r="IH180" s="47"/>
      <c r="II180" s="47"/>
      <c r="IJ180" s="47"/>
      <c r="IK180" s="47"/>
      <c r="IL180" s="47"/>
      <c r="IM180" s="47"/>
      <c r="IN180" s="47"/>
      <c r="IO180" s="47"/>
      <c r="IP180" s="47"/>
      <c r="IQ180" s="47"/>
      <c r="IR180" s="47"/>
      <c r="IS180" s="47"/>
      <c r="IT180" s="47"/>
      <c r="IU180" s="47"/>
      <c r="IV180" s="47"/>
      <c r="IW180" s="47"/>
      <c r="IX180" s="47"/>
      <c r="IY180" s="47"/>
      <c r="IZ180" s="47"/>
      <c r="JA180" s="47"/>
      <c r="JB180" s="47"/>
      <c r="JC180" s="47"/>
      <c r="JD180" s="47"/>
      <c r="JE180" s="47"/>
      <c r="JF180" s="47"/>
      <c r="JG180" s="47"/>
      <c r="JH180" s="47"/>
      <c r="JI180" s="47"/>
      <c r="JJ180" s="47"/>
      <c r="JK180" s="47"/>
      <c r="JL180" s="47"/>
      <c r="JM180" s="47"/>
      <c r="JN180" s="47"/>
      <c r="JO180" s="47"/>
      <c r="JP180" s="47"/>
      <c r="JQ180" s="47"/>
      <c r="JR180" s="47"/>
      <c r="JS180" s="47"/>
      <c r="JT180" s="47"/>
      <c r="JU180" s="47"/>
      <c r="JV180" s="47"/>
      <c r="JW180" s="47"/>
      <c r="JX180" s="47"/>
      <c r="JY180" s="47"/>
      <c r="JZ180" s="47"/>
      <c r="KA180" s="47"/>
      <c r="KB180" s="47"/>
      <c r="KC180" s="47"/>
      <c r="KD180" s="47"/>
      <c r="KE180" s="47"/>
      <c r="KF180" s="47"/>
      <c r="KG180" s="47"/>
      <c r="KH180" s="47"/>
      <c r="KI180" s="47"/>
      <c r="KJ180" s="47"/>
      <c r="KK180" s="47"/>
      <c r="KL180" s="47"/>
      <c r="KM180" s="47"/>
      <c r="KN180" s="47"/>
      <c r="KO180" s="47"/>
      <c r="KP180" s="47"/>
      <c r="KQ180" s="47"/>
      <c r="KR180" s="47"/>
      <c r="KS180" s="47"/>
      <c r="KT180" s="47"/>
      <c r="KU180" s="47"/>
      <c r="KV180" s="47"/>
      <c r="KW180" s="47"/>
      <c r="KX180" s="47"/>
      <c r="KY180" s="47"/>
      <c r="KZ180" s="47"/>
      <c r="LA180" s="47"/>
      <c r="LB180" s="47"/>
      <c r="LC180" s="47"/>
      <c r="LD180" s="47"/>
      <c r="LE180" s="47"/>
      <c r="LF180" s="47"/>
      <c r="LG180" s="47"/>
      <c r="LH180" s="47"/>
      <c r="LI180" s="47"/>
      <c r="LJ180" s="47"/>
      <c r="LK180" s="47"/>
      <c r="LL180" s="47"/>
      <c r="LM180" s="47"/>
      <c r="LN180" s="47"/>
      <c r="LO180" s="47"/>
      <c r="LP180" s="47"/>
      <c r="LQ180" s="47"/>
      <c r="LR180" s="47"/>
      <c r="LS180" s="47"/>
      <c r="LT180" s="47"/>
      <c r="LU180" s="47"/>
      <c r="LV180" s="47"/>
      <c r="LW180" s="47"/>
      <c r="LX180" s="47"/>
      <c r="LY180" s="47"/>
      <c r="LZ180" s="47"/>
      <c r="MA180" s="47"/>
      <c r="MB180" s="47"/>
      <c r="MC180" s="47"/>
    </row>
    <row r="181" spans="1:341" ht="15" customHeight="1" x14ac:dyDescent="0.25">
      <c r="A181" s="69" t="s">
        <v>165</v>
      </c>
      <c r="B181" s="58" t="s">
        <v>166</v>
      </c>
      <c r="C181" s="59"/>
      <c r="D181" s="60">
        <v>6463863100</v>
      </c>
      <c r="E181" s="103" t="s">
        <v>686</v>
      </c>
      <c r="F181" s="68"/>
      <c r="G181" s="68" t="s">
        <v>132</v>
      </c>
      <c r="H181" s="68"/>
      <c r="I181" s="68"/>
      <c r="J181" s="68"/>
      <c r="K181" s="68"/>
      <c r="L181" s="68"/>
      <c r="M181" s="68"/>
      <c r="N181" s="68"/>
      <c r="O181" s="68"/>
      <c r="P181" s="68"/>
      <c r="Q181" s="68"/>
      <c r="R181" s="70" t="s">
        <v>132</v>
      </c>
    </row>
    <row r="182" spans="1:341" s="61" customFormat="1" x14ac:dyDescent="0.25">
      <c r="A182" s="62" t="s">
        <v>172</v>
      </c>
      <c r="B182" s="58" t="s">
        <v>173</v>
      </c>
      <c r="C182" s="59"/>
      <c r="D182" s="60">
        <v>2125757676</v>
      </c>
      <c r="E182" s="103" t="s">
        <v>686</v>
      </c>
      <c r="F182" s="68"/>
      <c r="G182" s="68" t="s">
        <v>132</v>
      </c>
      <c r="H182" s="68"/>
      <c r="I182" s="68"/>
      <c r="J182" s="68"/>
      <c r="K182" s="68"/>
      <c r="L182" s="68"/>
      <c r="M182" s="68"/>
      <c r="N182" s="68"/>
      <c r="O182" s="68"/>
      <c r="P182" s="68"/>
      <c r="Q182" s="68"/>
      <c r="R182" s="70"/>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c r="CH182" s="47"/>
      <c r="CI182" s="47"/>
      <c r="CJ182" s="47"/>
      <c r="CK182" s="47"/>
      <c r="CL182" s="47"/>
      <c r="CM182" s="47"/>
      <c r="CN182" s="47"/>
      <c r="CO182" s="47"/>
      <c r="CP182" s="47"/>
      <c r="CQ182" s="47"/>
      <c r="CR182" s="47"/>
      <c r="CS182" s="47"/>
      <c r="CT182" s="47"/>
      <c r="CU182" s="47"/>
      <c r="CV182" s="47"/>
      <c r="CW182" s="47"/>
      <c r="CX182" s="47"/>
      <c r="CY182" s="47"/>
      <c r="CZ182" s="47"/>
      <c r="DA182" s="47"/>
      <c r="DB182" s="47"/>
      <c r="DC182" s="47"/>
      <c r="DD182" s="47"/>
      <c r="DE182" s="47"/>
      <c r="DF182" s="47"/>
      <c r="DG182" s="47"/>
      <c r="DH182" s="47"/>
      <c r="DI182" s="47"/>
      <c r="DJ182" s="47"/>
      <c r="DK182" s="47"/>
      <c r="DL182" s="47"/>
      <c r="DM182" s="47"/>
      <c r="DN182" s="47"/>
      <c r="DO182" s="47"/>
      <c r="DP182" s="47"/>
      <c r="DQ182" s="47"/>
      <c r="DR182" s="47"/>
      <c r="DS182" s="47"/>
      <c r="DT182" s="47"/>
      <c r="DU182" s="47"/>
      <c r="DV182" s="47"/>
      <c r="DW182" s="47"/>
      <c r="DX182" s="47"/>
      <c r="DY182" s="47"/>
      <c r="DZ182" s="47"/>
      <c r="EA182" s="47"/>
      <c r="EB182" s="47"/>
      <c r="EC182" s="47"/>
      <c r="ED182" s="47"/>
      <c r="EE182" s="47"/>
      <c r="EF182" s="47"/>
      <c r="EG182" s="47"/>
      <c r="EH182" s="47"/>
      <c r="EI182" s="47"/>
      <c r="EJ182" s="47"/>
      <c r="EK182" s="47"/>
      <c r="EL182" s="47"/>
      <c r="EM182" s="47"/>
      <c r="EN182" s="47"/>
      <c r="EO182" s="47"/>
      <c r="EP182" s="47"/>
      <c r="EQ182" s="47"/>
      <c r="ER182" s="47"/>
      <c r="ES182" s="47"/>
      <c r="ET182" s="47"/>
      <c r="EU182" s="47"/>
      <c r="EV182" s="47"/>
      <c r="EW182" s="47"/>
      <c r="EX182" s="47"/>
      <c r="EY182" s="47"/>
      <c r="EZ182" s="47"/>
      <c r="FA182" s="47"/>
      <c r="FB182" s="47"/>
      <c r="FC182" s="47"/>
      <c r="FD182" s="47"/>
      <c r="FE182" s="47"/>
      <c r="FF182" s="47"/>
      <c r="FG182" s="47"/>
      <c r="FH182" s="47"/>
      <c r="FI182" s="47"/>
      <c r="FJ182" s="47"/>
      <c r="FK182" s="47"/>
      <c r="FL182" s="47"/>
      <c r="FM182" s="47"/>
      <c r="FN182" s="47"/>
      <c r="FO182" s="47"/>
      <c r="FP182" s="47"/>
      <c r="FQ182" s="47"/>
      <c r="FR182" s="47"/>
      <c r="FS182" s="47"/>
      <c r="FT182" s="47"/>
      <c r="FU182" s="47"/>
      <c r="FV182" s="47"/>
      <c r="FW182" s="47"/>
      <c r="FX182" s="47"/>
      <c r="FY182" s="47"/>
      <c r="FZ182" s="47"/>
      <c r="GA182" s="47"/>
      <c r="GB182" s="47"/>
      <c r="GC182" s="47"/>
      <c r="GD182" s="47"/>
      <c r="GE182" s="47"/>
      <c r="GF182" s="47"/>
      <c r="GG182" s="47"/>
      <c r="GH182" s="47"/>
      <c r="GI182" s="47"/>
      <c r="GJ182" s="47"/>
      <c r="GK182" s="47"/>
      <c r="GL182" s="47"/>
      <c r="GM182" s="47"/>
      <c r="GN182" s="47"/>
      <c r="GO182" s="47"/>
      <c r="GP182" s="47"/>
      <c r="GQ182" s="47"/>
      <c r="GR182" s="47"/>
      <c r="GS182" s="47"/>
      <c r="GT182" s="47"/>
      <c r="GU182" s="47"/>
      <c r="GV182" s="47"/>
      <c r="GW182" s="47"/>
      <c r="GX182" s="47"/>
      <c r="GY182" s="47"/>
      <c r="GZ182" s="47"/>
      <c r="HA182" s="47"/>
      <c r="HB182" s="47"/>
      <c r="HC182" s="47"/>
      <c r="HD182" s="47"/>
      <c r="HE182" s="47"/>
      <c r="HF182" s="47"/>
      <c r="HG182" s="47"/>
      <c r="HH182" s="47"/>
      <c r="HI182" s="47"/>
      <c r="HJ182" s="47"/>
      <c r="HK182" s="47"/>
      <c r="HL182" s="47"/>
      <c r="HM182" s="47"/>
      <c r="HN182" s="47"/>
      <c r="HO182" s="47"/>
      <c r="HP182" s="47"/>
      <c r="HQ182" s="47"/>
      <c r="HR182" s="47"/>
      <c r="HS182" s="47"/>
      <c r="HT182" s="47"/>
      <c r="HU182" s="47"/>
      <c r="HV182" s="47"/>
      <c r="HW182" s="47"/>
      <c r="HX182" s="47"/>
      <c r="HY182" s="47"/>
      <c r="HZ182" s="47"/>
      <c r="IA182" s="47"/>
      <c r="IB182" s="47"/>
      <c r="IC182" s="47"/>
      <c r="ID182" s="47"/>
      <c r="IE182" s="47"/>
      <c r="IF182" s="47"/>
      <c r="IG182" s="47"/>
      <c r="IH182" s="47"/>
      <c r="II182" s="47"/>
      <c r="IJ182" s="47"/>
      <c r="IK182" s="47"/>
      <c r="IL182" s="47"/>
      <c r="IM182" s="47"/>
      <c r="IN182" s="47"/>
      <c r="IO182" s="47"/>
      <c r="IP182" s="47"/>
      <c r="IQ182" s="47"/>
      <c r="IR182" s="47"/>
      <c r="IS182" s="47"/>
      <c r="IT182" s="47"/>
      <c r="IU182" s="47"/>
      <c r="IV182" s="47"/>
      <c r="IW182" s="47"/>
      <c r="IX182" s="47"/>
      <c r="IY182" s="47"/>
      <c r="IZ182" s="47"/>
      <c r="JA182" s="47"/>
      <c r="JB182" s="47"/>
      <c r="JC182" s="47"/>
      <c r="JD182" s="47"/>
      <c r="JE182" s="47"/>
      <c r="JF182" s="47"/>
      <c r="JG182" s="47"/>
      <c r="JH182" s="47"/>
      <c r="JI182" s="47"/>
      <c r="JJ182" s="47"/>
      <c r="JK182" s="47"/>
      <c r="JL182" s="47"/>
      <c r="JM182" s="47"/>
      <c r="JN182" s="47"/>
      <c r="JO182" s="47"/>
      <c r="JP182" s="47"/>
      <c r="JQ182" s="47"/>
      <c r="JR182" s="47"/>
      <c r="JS182" s="47"/>
      <c r="JT182" s="47"/>
      <c r="JU182" s="47"/>
      <c r="JV182" s="47"/>
      <c r="JW182" s="47"/>
      <c r="JX182" s="47"/>
      <c r="JY182" s="47"/>
      <c r="JZ182" s="47"/>
      <c r="KA182" s="47"/>
      <c r="KB182" s="47"/>
      <c r="KC182" s="47"/>
      <c r="KD182" s="47"/>
      <c r="KE182" s="47"/>
      <c r="KF182" s="47"/>
      <c r="KG182" s="47"/>
      <c r="KH182" s="47"/>
      <c r="KI182" s="47"/>
      <c r="KJ182" s="47"/>
      <c r="KK182" s="47"/>
      <c r="KL182" s="47"/>
      <c r="KM182" s="47"/>
      <c r="KN182" s="47"/>
      <c r="KO182" s="47"/>
      <c r="KP182" s="47"/>
      <c r="KQ182" s="47"/>
      <c r="KR182" s="47"/>
      <c r="KS182" s="47"/>
      <c r="KT182" s="47"/>
      <c r="KU182" s="47"/>
      <c r="KV182" s="47"/>
      <c r="KW182" s="47"/>
      <c r="KX182" s="47"/>
      <c r="KY182" s="47"/>
      <c r="KZ182" s="47"/>
      <c r="LA182" s="47"/>
      <c r="LB182" s="47"/>
      <c r="LC182" s="47"/>
      <c r="LD182" s="47"/>
      <c r="LE182" s="47"/>
      <c r="LF182" s="47"/>
      <c r="LG182" s="47"/>
      <c r="LH182" s="47"/>
      <c r="LI182" s="47"/>
      <c r="LJ182" s="47"/>
      <c r="LK182" s="47"/>
      <c r="LL182" s="47"/>
      <c r="LM182" s="47"/>
      <c r="LN182" s="47"/>
      <c r="LO182" s="47"/>
      <c r="LP182" s="47"/>
      <c r="LQ182" s="47"/>
      <c r="LR182" s="47"/>
      <c r="LS182" s="47"/>
      <c r="LT182" s="47"/>
      <c r="LU182" s="47"/>
      <c r="LV182" s="47"/>
      <c r="LW182" s="47"/>
      <c r="LX182" s="47"/>
      <c r="LY182" s="47"/>
      <c r="LZ182" s="47"/>
      <c r="MA182" s="47"/>
      <c r="MB182" s="47"/>
      <c r="MC182" s="47"/>
    </row>
    <row r="183" spans="1:341" s="61" customFormat="1" ht="15" customHeight="1" x14ac:dyDescent="0.25">
      <c r="A183" s="62" t="s">
        <v>194</v>
      </c>
      <c r="B183" s="58" t="s">
        <v>195</v>
      </c>
      <c r="C183" s="59"/>
      <c r="D183" s="60">
        <v>7182067135</v>
      </c>
      <c r="E183" s="103" t="s">
        <v>686</v>
      </c>
      <c r="F183" s="68" t="s">
        <v>132</v>
      </c>
      <c r="G183" s="68" t="s">
        <v>132</v>
      </c>
      <c r="H183" s="68"/>
      <c r="I183" s="68" t="s">
        <v>132</v>
      </c>
      <c r="J183" s="68" t="s">
        <v>19</v>
      </c>
      <c r="K183" s="68"/>
      <c r="L183" s="68"/>
      <c r="M183" s="68"/>
      <c r="N183" s="68"/>
      <c r="O183" s="68"/>
      <c r="P183" s="68"/>
      <c r="Q183" s="68"/>
      <c r="R183" s="70"/>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c r="CH183" s="47"/>
      <c r="CI183" s="47"/>
      <c r="CJ183" s="47"/>
      <c r="CK183" s="47"/>
      <c r="CL183" s="47"/>
      <c r="CM183" s="47"/>
      <c r="CN183" s="47"/>
      <c r="CO183" s="47"/>
      <c r="CP183" s="47"/>
      <c r="CQ183" s="47"/>
      <c r="CR183" s="47"/>
      <c r="CS183" s="47"/>
      <c r="CT183" s="47"/>
      <c r="CU183" s="47"/>
      <c r="CV183" s="47"/>
      <c r="CW183" s="47"/>
      <c r="CX183" s="47"/>
      <c r="CY183" s="47"/>
      <c r="CZ183" s="47"/>
      <c r="DA183" s="47"/>
      <c r="DB183" s="47"/>
      <c r="DC183" s="47"/>
      <c r="DD183" s="47"/>
      <c r="DE183" s="47"/>
      <c r="DF183" s="47"/>
      <c r="DG183" s="47"/>
      <c r="DH183" s="47"/>
      <c r="DI183" s="47"/>
      <c r="DJ183" s="47"/>
      <c r="DK183" s="47"/>
      <c r="DL183" s="47"/>
      <c r="DM183" s="47"/>
      <c r="DN183" s="47"/>
      <c r="DO183" s="47"/>
      <c r="DP183" s="47"/>
      <c r="DQ183" s="47"/>
      <c r="DR183" s="47"/>
      <c r="DS183" s="47"/>
      <c r="DT183" s="47"/>
      <c r="DU183" s="47"/>
      <c r="DV183" s="47"/>
      <c r="DW183" s="47"/>
      <c r="DX183" s="47"/>
      <c r="DY183" s="47"/>
      <c r="DZ183" s="47"/>
      <c r="EA183" s="47"/>
      <c r="EB183" s="47"/>
      <c r="EC183" s="47"/>
      <c r="ED183" s="47"/>
      <c r="EE183" s="47"/>
      <c r="EF183" s="47"/>
      <c r="EG183" s="47"/>
      <c r="EH183" s="47"/>
      <c r="EI183" s="47"/>
      <c r="EJ183" s="47"/>
      <c r="EK183" s="47"/>
      <c r="EL183" s="47"/>
      <c r="EM183" s="47"/>
      <c r="EN183" s="47"/>
      <c r="EO183" s="47"/>
      <c r="EP183" s="47"/>
      <c r="EQ183" s="47"/>
      <c r="ER183" s="47"/>
      <c r="ES183" s="47"/>
      <c r="ET183" s="47"/>
      <c r="EU183" s="47"/>
      <c r="EV183" s="47"/>
      <c r="EW183" s="47"/>
      <c r="EX183" s="47"/>
      <c r="EY183" s="47"/>
      <c r="EZ183" s="47"/>
      <c r="FA183" s="47"/>
      <c r="FB183" s="47"/>
      <c r="FC183" s="47"/>
      <c r="FD183" s="47"/>
      <c r="FE183" s="47"/>
      <c r="FF183" s="47"/>
      <c r="FG183" s="47"/>
      <c r="FH183" s="47"/>
      <c r="FI183" s="47"/>
      <c r="FJ183" s="47"/>
      <c r="FK183" s="47"/>
      <c r="FL183" s="47"/>
      <c r="FM183" s="47"/>
      <c r="FN183" s="47"/>
      <c r="FO183" s="47"/>
      <c r="FP183" s="47"/>
      <c r="FQ183" s="47"/>
      <c r="FR183" s="47"/>
      <c r="FS183" s="47"/>
      <c r="FT183" s="47"/>
      <c r="FU183" s="47"/>
      <c r="FV183" s="47"/>
      <c r="FW183" s="47"/>
      <c r="FX183" s="47"/>
      <c r="FY183" s="47"/>
      <c r="FZ183" s="47"/>
      <c r="GA183" s="47"/>
      <c r="GB183" s="47"/>
      <c r="GC183" s="47"/>
      <c r="GD183" s="47"/>
      <c r="GE183" s="47"/>
      <c r="GF183" s="47"/>
      <c r="GG183" s="47"/>
      <c r="GH183" s="47"/>
      <c r="GI183" s="47"/>
      <c r="GJ183" s="47"/>
      <c r="GK183" s="47"/>
      <c r="GL183" s="47"/>
      <c r="GM183" s="47"/>
      <c r="GN183" s="47"/>
      <c r="GO183" s="47"/>
      <c r="GP183" s="47"/>
      <c r="GQ183" s="47"/>
      <c r="GR183" s="47"/>
      <c r="GS183" s="47"/>
      <c r="GT183" s="47"/>
      <c r="GU183" s="47"/>
      <c r="GV183" s="47"/>
      <c r="GW183" s="47"/>
      <c r="GX183" s="47"/>
      <c r="GY183" s="47"/>
      <c r="GZ183" s="47"/>
      <c r="HA183" s="47"/>
      <c r="HB183" s="47"/>
      <c r="HC183" s="47"/>
      <c r="HD183" s="47"/>
      <c r="HE183" s="47"/>
      <c r="HF183" s="47"/>
      <c r="HG183" s="47"/>
      <c r="HH183" s="47"/>
      <c r="HI183" s="47"/>
      <c r="HJ183" s="47"/>
      <c r="HK183" s="47"/>
      <c r="HL183" s="47"/>
      <c r="HM183" s="47"/>
      <c r="HN183" s="47"/>
      <c r="HO183" s="47"/>
      <c r="HP183" s="47"/>
      <c r="HQ183" s="47"/>
      <c r="HR183" s="47"/>
      <c r="HS183" s="47"/>
      <c r="HT183" s="47"/>
      <c r="HU183" s="47"/>
      <c r="HV183" s="47"/>
      <c r="HW183" s="47"/>
      <c r="HX183" s="47"/>
      <c r="HY183" s="47"/>
      <c r="HZ183" s="47"/>
      <c r="IA183" s="47"/>
      <c r="IB183" s="47"/>
      <c r="IC183" s="47"/>
      <c r="ID183" s="47"/>
      <c r="IE183" s="47"/>
      <c r="IF183" s="47"/>
      <c r="IG183" s="47"/>
      <c r="IH183" s="47"/>
      <c r="II183" s="47"/>
      <c r="IJ183" s="47"/>
      <c r="IK183" s="47"/>
      <c r="IL183" s="47"/>
      <c r="IM183" s="47"/>
      <c r="IN183" s="47"/>
      <c r="IO183" s="47"/>
      <c r="IP183" s="47"/>
      <c r="IQ183" s="47"/>
      <c r="IR183" s="47"/>
      <c r="IS183" s="47"/>
      <c r="IT183" s="47"/>
      <c r="IU183" s="47"/>
      <c r="IV183" s="47"/>
      <c r="IW183" s="47"/>
      <c r="IX183" s="47"/>
      <c r="IY183" s="47"/>
      <c r="IZ183" s="47"/>
      <c r="JA183" s="47"/>
      <c r="JB183" s="47"/>
      <c r="JC183" s="47"/>
      <c r="JD183" s="47"/>
      <c r="JE183" s="47"/>
      <c r="JF183" s="47"/>
      <c r="JG183" s="47"/>
      <c r="JH183" s="47"/>
      <c r="JI183" s="47"/>
      <c r="JJ183" s="47"/>
      <c r="JK183" s="47"/>
      <c r="JL183" s="47"/>
      <c r="JM183" s="47"/>
      <c r="JN183" s="47"/>
      <c r="JO183" s="47"/>
      <c r="JP183" s="47"/>
      <c r="JQ183" s="47"/>
      <c r="JR183" s="47"/>
      <c r="JS183" s="47"/>
      <c r="JT183" s="47"/>
      <c r="JU183" s="47"/>
      <c r="JV183" s="47"/>
      <c r="JW183" s="47"/>
      <c r="JX183" s="47"/>
      <c r="JY183" s="47"/>
      <c r="JZ183" s="47"/>
      <c r="KA183" s="47"/>
      <c r="KB183" s="47"/>
      <c r="KC183" s="47"/>
      <c r="KD183" s="47"/>
      <c r="KE183" s="47"/>
      <c r="KF183" s="47"/>
      <c r="KG183" s="47"/>
      <c r="KH183" s="47"/>
      <c r="KI183" s="47"/>
      <c r="KJ183" s="47"/>
      <c r="KK183" s="47"/>
      <c r="KL183" s="47"/>
      <c r="KM183" s="47"/>
      <c r="KN183" s="47"/>
      <c r="KO183" s="47"/>
      <c r="KP183" s="47"/>
      <c r="KQ183" s="47"/>
      <c r="KR183" s="47"/>
      <c r="KS183" s="47"/>
      <c r="KT183" s="47"/>
      <c r="KU183" s="47"/>
      <c r="KV183" s="47"/>
      <c r="KW183" s="47"/>
      <c r="KX183" s="47"/>
      <c r="KY183" s="47"/>
      <c r="KZ183" s="47"/>
      <c r="LA183" s="47"/>
      <c r="LB183" s="47"/>
      <c r="LC183" s="47"/>
      <c r="LD183" s="47"/>
      <c r="LE183" s="47"/>
      <c r="LF183" s="47"/>
      <c r="LG183" s="47"/>
      <c r="LH183" s="47"/>
      <c r="LI183" s="47"/>
      <c r="LJ183" s="47"/>
      <c r="LK183" s="47"/>
      <c r="LL183" s="47"/>
      <c r="LM183" s="47"/>
      <c r="LN183" s="47"/>
      <c r="LO183" s="47"/>
      <c r="LP183" s="47"/>
      <c r="LQ183" s="47"/>
      <c r="LR183" s="47"/>
      <c r="LS183" s="47"/>
      <c r="LT183" s="47"/>
      <c r="LU183" s="47"/>
      <c r="LV183" s="47"/>
      <c r="LW183" s="47"/>
      <c r="LX183" s="47"/>
      <c r="LY183" s="47"/>
      <c r="LZ183" s="47"/>
      <c r="MA183" s="47"/>
      <c r="MB183" s="47"/>
      <c r="MC183" s="47"/>
    </row>
    <row r="184" spans="1:341" s="61" customFormat="1" x14ac:dyDescent="0.25">
      <c r="A184" s="62" t="s">
        <v>196</v>
      </c>
      <c r="B184" s="58" t="s">
        <v>197</v>
      </c>
      <c r="C184" s="59"/>
      <c r="D184" s="60" t="s">
        <v>198</v>
      </c>
      <c r="E184" s="103" t="s">
        <v>686</v>
      </c>
      <c r="F184" s="68"/>
      <c r="G184" s="68"/>
      <c r="H184" s="68"/>
      <c r="I184" s="68"/>
      <c r="J184" s="68"/>
      <c r="K184" s="68"/>
      <c r="L184" s="68"/>
      <c r="M184" s="68"/>
      <c r="N184" s="68"/>
      <c r="O184" s="68" t="s">
        <v>132</v>
      </c>
      <c r="P184" s="68" t="s">
        <v>132</v>
      </c>
      <c r="Q184" s="68"/>
      <c r="R184" s="70"/>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47"/>
      <c r="CM184" s="47"/>
      <c r="CN184" s="47"/>
      <c r="CO184" s="47"/>
      <c r="CP184" s="47"/>
      <c r="CQ184" s="47"/>
      <c r="CR184" s="47"/>
      <c r="CS184" s="47"/>
      <c r="CT184" s="47"/>
      <c r="CU184" s="47"/>
      <c r="CV184" s="47"/>
      <c r="CW184" s="47"/>
      <c r="CX184" s="47"/>
      <c r="CY184" s="47"/>
      <c r="CZ184" s="47"/>
      <c r="DA184" s="47"/>
      <c r="DB184" s="47"/>
      <c r="DC184" s="47"/>
      <c r="DD184" s="47"/>
      <c r="DE184" s="47"/>
      <c r="DF184" s="47"/>
      <c r="DG184" s="47"/>
      <c r="DH184" s="47"/>
      <c r="DI184" s="47"/>
      <c r="DJ184" s="47"/>
      <c r="DK184" s="47"/>
      <c r="DL184" s="47"/>
      <c r="DM184" s="47"/>
      <c r="DN184" s="47"/>
      <c r="DO184" s="47"/>
      <c r="DP184" s="47"/>
      <c r="DQ184" s="47"/>
      <c r="DR184" s="47"/>
      <c r="DS184" s="47"/>
      <c r="DT184" s="47"/>
      <c r="DU184" s="47"/>
      <c r="DV184" s="47"/>
      <c r="DW184" s="47"/>
      <c r="DX184" s="47"/>
      <c r="DY184" s="47"/>
      <c r="DZ184" s="47"/>
      <c r="EA184" s="47"/>
      <c r="EB184" s="47"/>
      <c r="EC184" s="47"/>
      <c r="ED184" s="47"/>
      <c r="EE184" s="47"/>
      <c r="EF184" s="47"/>
      <c r="EG184" s="47"/>
      <c r="EH184" s="47"/>
      <c r="EI184" s="47"/>
      <c r="EJ184" s="47"/>
      <c r="EK184" s="47"/>
      <c r="EL184" s="47"/>
      <c r="EM184" s="47"/>
      <c r="EN184" s="47"/>
      <c r="EO184" s="47"/>
      <c r="EP184" s="47"/>
      <c r="EQ184" s="47"/>
      <c r="ER184" s="47"/>
      <c r="ES184" s="47"/>
      <c r="ET184" s="47"/>
      <c r="EU184" s="47"/>
      <c r="EV184" s="47"/>
      <c r="EW184" s="47"/>
      <c r="EX184" s="47"/>
      <c r="EY184" s="47"/>
      <c r="EZ184" s="47"/>
      <c r="FA184" s="47"/>
      <c r="FB184" s="47"/>
      <c r="FC184" s="47"/>
      <c r="FD184" s="47"/>
      <c r="FE184" s="47"/>
      <c r="FF184" s="47"/>
      <c r="FG184" s="47"/>
      <c r="FH184" s="47"/>
      <c r="FI184" s="47"/>
      <c r="FJ184" s="47"/>
      <c r="FK184" s="47"/>
      <c r="FL184" s="47"/>
      <c r="FM184" s="47"/>
      <c r="FN184" s="47"/>
      <c r="FO184" s="47"/>
      <c r="FP184" s="47"/>
      <c r="FQ184" s="47"/>
      <c r="FR184" s="47"/>
      <c r="FS184" s="47"/>
      <c r="FT184" s="47"/>
      <c r="FU184" s="47"/>
      <c r="FV184" s="47"/>
      <c r="FW184" s="47"/>
      <c r="FX184" s="47"/>
      <c r="FY184" s="47"/>
      <c r="FZ184" s="47"/>
      <c r="GA184" s="47"/>
      <c r="GB184" s="47"/>
      <c r="GC184" s="47"/>
      <c r="GD184" s="47"/>
      <c r="GE184" s="47"/>
      <c r="GF184" s="47"/>
      <c r="GG184" s="47"/>
      <c r="GH184" s="47"/>
      <c r="GI184" s="47"/>
      <c r="GJ184" s="47"/>
      <c r="GK184" s="47"/>
      <c r="GL184" s="47"/>
      <c r="GM184" s="47"/>
      <c r="GN184" s="47"/>
      <c r="GO184" s="47"/>
      <c r="GP184" s="47"/>
      <c r="GQ184" s="47"/>
      <c r="GR184" s="47"/>
      <c r="GS184" s="47"/>
      <c r="GT184" s="47"/>
      <c r="GU184" s="47"/>
      <c r="GV184" s="47"/>
      <c r="GW184" s="47"/>
      <c r="GX184" s="47"/>
      <c r="GY184" s="47"/>
      <c r="GZ184" s="47"/>
      <c r="HA184" s="47"/>
      <c r="HB184" s="47"/>
      <c r="HC184" s="47"/>
      <c r="HD184" s="47"/>
      <c r="HE184" s="47"/>
      <c r="HF184" s="47"/>
      <c r="HG184" s="47"/>
      <c r="HH184" s="47"/>
      <c r="HI184" s="47"/>
      <c r="HJ184" s="47"/>
      <c r="HK184" s="47"/>
      <c r="HL184" s="47"/>
      <c r="HM184" s="47"/>
      <c r="HN184" s="47"/>
      <c r="HO184" s="47"/>
      <c r="HP184" s="47"/>
      <c r="HQ184" s="47"/>
      <c r="HR184" s="47"/>
      <c r="HS184" s="47"/>
      <c r="HT184" s="47"/>
      <c r="HU184" s="47"/>
      <c r="HV184" s="47"/>
      <c r="HW184" s="47"/>
      <c r="HX184" s="47"/>
      <c r="HY184" s="47"/>
      <c r="HZ184" s="47"/>
      <c r="IA184" s="47"/>
      <c r="IB184" s="47"/>
      <c r="IC184" s="47"/>
      <c r="ID184" s="47"/>
      <c r="IE184" s="47"/>
      <c r="IF184" s="47"/>
      <c r="IG184" s="47"/>
      <c r="IH184" s="47"/>
      <c r="II184" s="47"/>
      <c r="IJ184" s="47"/>
      <c r="IK184" s="47"/>
      <c r="IL184" s="47"/>
      <c r="IM184" s="47"/>
      <c r="IN184" s="47"/>
      <c r="IO184" s="47"/>
      <c r="IP184" s="47"/>
      <c r="IQ184" s="47"/>
      <c r="IR184" s="47"/>
      <c r="IS184" s="47"/>
      <c r="IT184" s="47"/>
      <c r="IU184" s="47"/>
      <c r="IV184" s="47"/>
      <c r="IW184" s="47"/>
      <c r="IX184" s="47"/>
      <c r="IY184" s="47"/>
      <c r="IZ184" s="47"/>
      <c r="JA184" s="47"/>
      <c r="JB184" s="47"/>
      <c r="JC184" s="47"/>
      <c r="JD184" s="47"/>
      <c r="JE184" s="47"/>
      <c r="JF184" s="47"/>
      <c r="JG184" s="47"/>
      <c r="JH184" s="47"/>
      <c r="JI184" s="47"/>
      <c r="JJ184" s="47"/>
      <c r="JK184" s="47"/>
      <c r="JL184" s="47"/>
      <c r="JM184" s="47"/>
      <c r="JN184" s="47"/>
      <c r="JO184" s="47"/>
      <c r="JP184" s="47"/>
      <c r="JQ184" s="47"/>
      <c r="JR184" s="47"/>
      <c r="JS184" s="47"/>
      <c r="JT184" s="47"/>
      <c r="JU184" s="47"/>
      <c r="JV184" s="47"/>
      <c r="JW184" s="47"/>
      <c r="JX184" s="47"/>
      <c r="JY184" s="47"/>
      <c r="JZ184" s="47"/>
      <c r="KA184" s="47"/>
      <c r="KB184" s="47"/>
      <c r="KC184" s="47"/>
      <c r="KD184" s="47"/>
      <c r="KE184" s="47"/>
      <c r="KF184" s="47"/>
      <c r="KG184" s="47"/>
      <c r="KH184" s="47"/>
      <c r="KI184" s="47"/>
      <c r="KJ184" s="47"/>
      <c r="KK184" s="47"/>
      <c r="KL184" s="47"/>
      <c r="KM184" s="47"/>
      <c r="KN184" s="47"/>
      <c r="KO184" s="47"/>
      <c r="KP184" s="47"/>
      <c r="KQ184" s="47"/>
      <c r="KR184" s="47"/>
      <c r="KS184" s="47"/>
      <c r="KT184" s="47"/>
      <c r="KU184" s="47"/>
      <c r="KV184" s="47"/>
      <c r="KW184" s="47"/>
      <c r="KX184" s="47"/>
      <c r="KY184" s="47"/>
      <c r="KZ184" s="47"/>
      <c r="LA184" s="47"/>
      <c r="LB184" s="47"/>
      <c r="LC184" s="47"/>
      <c r="LD184" s="47"/>
      <c r="LE184" s="47"/>
      <c r="LF184" s="47"/>
      <c r="LG184" s="47"/>
      <c r="LH184" s="47"/>
      <c r="LI184" s="47"/>
      <c r="LJ184" s="47"/>
      <c r="LK184" s="47"/>
      <c r="LL184" s="47"/>
      <c r="LM184" s="47"/>
      <c r="LN184" s="47"/>
      <c r="LO184" s="47"/>
      <c r="LP184" s="47"/>
      <c r="LQ184" s="47"/>
      <c r="LR184" s="47"/>
      <c r="LS184" s="47"/>
      <c r="LT184" s="47"/>
      <c r="LU184" s="47"/>
      <c r="LV184" s="47"/>
      <c r="LW184" s="47"/>
      <c r="LX184" s="47"/>
      <c r="LY184" s="47"/>
      <c r="LZ184" s="47"/>
      <c r="MA184" s="47"/>
      <c r="MB184" s="47"/>
      <c r="MC184" s="47"/>
    </row>
    <row r="185" spans="1:341" s="61" customFormat="1" ht="29.25" x14ac:dyDescent="0.25">
      <c r="A185" s="62" t="s">
        <v>207</v>
      </c>
      <c r="B185" s="58" t="s">
        <v>208</v>
      </c>
      <c r="C185" s="59"/>
      <c r="D185" s="60">
        <v>7185795700</v>
      </c>
      <c r="E185" s="103" t="s">
        <v>686</v>
      </c>
      <c r="F185" s="68" t="s">
        <v>132</v>
      </c>
      <c r="G185" s="68"/>
      <c r="H185" s="68"/>
      <c r="I185" s="68" t="s">
        <v>132</v>
      </c>
      <c r="J185" s="68" t="s">
        <v>19</v>
      </c>
      <c r="K185" s="68"/>
      <c r="L185" s="68"/>
      <c r="M185" s="68"/>
      <c r="N185" s="68"/>
      <c r="O185" s="68"/>
      <c r="P185" s="68"/>
      <c r="Q185" s="68"/>
      <c r="R185" s="70" t="s">
        <v>132</v>
      </c>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c r="CH185" s="47"/>
      <c r="CI185" s="47"/>
      <c r="CJ185" s="47"/>
      <c r="CK185" s="47"/>
      <c r="CL185" s="47"/>
      <c r="CM185" s="47"/>
      <c r="CN185" s="47"/>
      <c r="CO185" s="47"/>
      <c r="CP185" s="47"/>
      <c r="CQ185" s="47"/>
      <c r="CR185" s="47"/>
      <c r="CS185" s="47"/>
      <c r="CT185" s="47"/>
      <c r="CU185" s="47"/>
      <c r="CV185" s="47"/>
      <c r="CW185" s="47"/>
      <c r="CX185" s="47"/>
      <c r="CY185" s="47"/>
      <c r="CZ185" s="47"/>
      <c r="DA185" s="47"/>
      <c r="DB185" s="47"/>
      <c r="DC185" s="47"/>
      <c r="DD185" s="47"/>
      <c r="DE185" s="47"/>
      <c r="DF185" s="47"/>
      <c r="DG185" s="47"/>
      <c r="DH185" s="47"/>
      <c r="DI185" s="47"/>
      <c r="DJ185" s="47"/>
      <c r="DK185" s="47"/>
      <c r="DL185" s="47"/>
      <c r="DM185" s="47"/>
      <c r="DN185" s="47"/>
      <c r="DO185" s="47"/>
      <c r="DP185" s="47"/>
      <c r="DQ185" s="47"/>
      <c r="DR185" s="47"/>
      <c r="DS185" s="47"/>
      <c r="DT185" s="47"/>
      <c r="DU185" s="47"/>
      <c r="DV185" s="47"/>
      <c r="DW185" s="47"/>
      <c r="DX185" s="47"/>
      <c r="DY185" s="47"/>
      <c r="DZ185" s="47"/>
      <c r="EA185" s="47"/>
      <c r="EB185" s="47"/>
      <c r="EC185" s="47"/>
      <c r="ED185" s="47"/>
      <c r="EE185" s="47"/>
      <c r="EF185" s="47"/>
      <c r="EG185" s="47"/>
      <c r="EH185" s="47"/>
      <c r="EI185" s="47"/>
      <c r="EJ185" s="47"/>
      <c r="EK185" s="47"/>
      <c r="EL185" s="47"/>
      <c r="EM185" s="47"/>
      <c r="EN185" s="47"/>
      <c r="EO185" s="47"/>
      <c r="EP185" s="47"/>
      <c r="EQ185" s="47"/>
      <c r="ER185" s="47"/>
      <c r="ES185" s="47"/>
      <c r="ET185" s="47"/>
      <c r="EU185" s="47"/>
      <c r="EV185" s="47"/>
      <c r="EW185" s="47"/>
      <c r="EX185" s="47"/>
      <c r="EY185" s="47"/>
      <c r="EZ185" s="47"/>
      <c r="FA185" s="47"/>
      <c r="FB185" s="47"/>
      <c r="FC185" s="47"/>
      <c r="FD185" s="47"/>
      <c r="FE185" s="47"/>
      <c r="FF185" s="47"/>
      <c r="FG185" s="47"/>
      <c r="FH185" s="47"/>
      <c r="FI185" s="47"/>
      <c r="FJ185" s="47"/>
      <c r="FK185" s="47"/>
      <c r="FL185" s="47"/>
      <c r="FM185" s="47"/>
      <c r="FN185" s="47"/>
      <c r="FO185" s="47"/>
      <c r="FP185" s="47"/>
      <c r="FQ185" s="47"/>
      <c r="FR185" s="47"/>
      <c r="FS185" s="47"/>
      <c r="FT185" s="47"/>
      <c r="FU185" s="47"/>
      <c r="FV185" s="47"/>
      <c r="FW185" s="47"/>
      <c r="FX185" s="47"/>
      <c r="FY185" s="47"/>
      <c r="FZ185" s="47"/>
      <c r="GA185" s="47"/>
      <c r="GB185" s="47"/>
      <c r="GC185" s="47"/>
      <c r="GD185" s="47"/>
      <c r="GE185" s="47"/>
      <c r="GF185" s="47"/>
      <c r="GG185" s="47"/>
      <c r="GH185" s="47"/>
      <c r="GI185" s="47"/>
      <c r="GJ185" s="47"/>
      <c r="GK185" s="47"/>
      <c r="GL185" s="47"/>
      <c r="GM185" s="47"/>
      <c r="GN185" s="47"/>
      <c r="GO185" s="47"/>
      <c r="GP185" s="47"/>
      <c r="GQ185" s="47"/>
      <c r="GR185" s="47"/>
      <c r="GS185" s="47"/>
      <c r="GT185" s="47"/>
      <c r="GU185" s="47"/>
      <c r="GV185" s="47"/>
      <c r="GW185" s="47"/>
      <c r="GX185" s="47"/>
      <c r="GY185" s="47"/>
      <c r="GZ185" s="47"/>
      <c r="HA185" s="47"/>
      <c r="HB185" s="47"/>
      <c r="HC185" s="47"/>
      <c r="HD185" s="47"/>
      <c r="HE185" s="47"/>
      <c r="HF185" s="47"/>
      <c r="HG185" s="47"/>
      <c r="HH185" s="47"/>
      <c r="HI185" s="47"/>
      <c r="HJ185" s="47"/>
      <c r="HK185" s="47"/>
      <c r="HL185" s="47"/>
      <c r="HM185" s="47"/>
      <c r="HN185" s="47"/>
      <c r="HO185" s="47"/>
      <c r="HP185" s="47"/>
      <c r="HQ185" s="47"/>
      <c r="HR185" s="47"/>
      <c r="HS185" s="47"/>
      <c r="HT185" s="47"/>
      <c r="HU185" s="47"/>
      <c r="HV185" s="47"/>
      <c r="HW185" s="47"/>
      <c r="HX185" s="47"/>
      <c r="HY185" s="47"/>
      <c r="HZ185" s="47"/>
      <c r="IA185" s="47"/>
      <c r="IB185" s="47"/>
      <c r="IC185" s="47"/>
      <c r="ID185" s="47"/>
      <c r="IE185" s="47"/>
      <c r="IF185" s="47"/>
      <c r="IG185" s="47"/>
      <c r="IH185" s="47"/>
      <c r="II185" s="47"/>
      <c r="IJ185" s="47"/>
      <c r="IK185" s="47"/>
      <c r="IL185" s="47"/>
      <c r="IM185" s="47"/>
      <c r="IN185" s="47"/>
      <c r="IO185" s="47"/>
      <c r="IP185" s="47"/>
      <c r="IQ185" s="47"/>
      <c r="IR185" s="47"/>
      <c r="IS185" s="47"/>
      <c r="IT185" s="47"/>
      <c r="IU185" s="47"/>
      <c r="IV185" s="47"/>
      <c r="IW185" s="47"/>
      <c r="IX185" s="47"/>
      <c r="IY185" s="47"/>
      <c r="IZ185" s="47"/>
      <c r="JA185" s="47"/>
      <c r="JB185" s="47"/>
      <c r="JC185" s="47"/>
      <c r="JD185" s="47"/>
      <c r="JE185" s="47"/>
      <c r="JF185" s="47"/>
      <c r="JG185" s="47"/>
      <c r="JH185" s="47"/>
      <c r="JI185" s="47"/>
      <c r="JJ185" s="47"/>
      <c r="JK185" s="47"/>
      <c r="JL185" s="47"/>
      <c r="JM185" s="47"/>
      <c r="JN185" s="47"/>
      <c r="JO185" s="47"/>
      <c r="JP185" s="47"/>
      <c r="JQ185" s="47"/>
      <c r="JR185" s="47"/>
      <c r="JS185" s="47"/>
      <c r="JT185" s="47"/>
      <c r="JU185" s="47"/>
      <c r="JV185" s="47"/>
      <c r="JW185" s="47"/>
      <c r="JX185" s="47"/>
      <c r="JY185" s="47"/>
      <c r="JZ185" s="47"/>
      <c r="KA185" s="47"/>
      <c r="KB185" s="47"/>
      <c r="KC185" s="47"/>
      <c r="KD185" s="47"/>
      <c r="KE185" s="47"/>
      <c r="KF185" s="47"/>
      <c r="KG185" s="47"/>
      <c r="KH185" s="47"/>
      <c r="KI185" s="47"/>
      <c r="KJ185" s="47"/>
      <c r="KK185" s="47"/>
      <c r="KL185" s="47"/>
      <c r="KM185" s="47"/>
      <c r="KN185" s="47"/>
      <c r="KO185" s="47"/>
      <c r="KP185" s="47"/>
      <c r="KQ185" s="47"/>
      <c r="KR185" s="47"/>
      <c r="KS185" s="47"/>
      <c r="KT185" s="47"/>
      <c r="KU185" s="47"/>
      <c r="KV185" s="47"/>
      <c r="KW185" s="47"/>
      <c r="KX185" s="47"/>
      <c r="KY185" s="47"/>
      <c r="KZ185" s="47"/>
      <c r="LA185" s="47"/>
      <c r="LB185" s="47"/>
      <c r="LC185" s="47"/>
      <c r="LD185" s="47"/>
      <c r="LE185" s="47"/>
      <c r="LF185" s="47"/>
      <c r="LG185" s="47"/>
      <c r="LH185" s="47"/>
      <c r="LI185" s="47"/>
      <c r="LJ185" s="47"/>
      <c r="LK185" s="47"/>
      <c r="LL185" s="47"/>
      <c r="LM185" s="47"/>
      <c r="LN185" s="47"/>
      <c r="LO185" s="47"/>
      <c r="LP185" s="47"/>
      <c r="LQ185" s="47"/>
      <c r="LR185" s="47"/>
      <c r="LS185" s="47"/>
      <c r="LT185" s="47"/>
      <c r="LU185" s="47"/>
      <c r="LV185" s="47"/>
      <c r="LW185" s="47"/>
      <c r="LX185" s="47"/>
      <c r="LY185" s="47"/>
      <c r="LZ185" s="47"/>
      <c r="MA185" s="47"/>
      <c r="MB185" s="47"/>
      <c r="MC185" s="47"/>
    </row>
    <row r="186" spans="1:341" x14ac:dyDescent="0.25">
      <c r="A186" s="62" t="s">
        <v>210</v>
      </c>
      <c r="B186" s="58" t="s">
        <v>211</v>
      </c>
      <c r="C186" s="59"/>
      <c r="D186" s="60">
        <v>2129798800</v>
      </c>
      <c r="E186" s="103" t="s">
        <v>686</v>
      </c>
      <c r="F186" s="68" t="s">
        <v>132</v>
      </c>
      <c r="G186" s="68" t="s">
        <v>132</v>
      </c>
      <c r="H186" s="68" t="s">
        <v>132</v>
      </c>
      <c r="I186" s="68" t="s">
        <v>132</v>
      </c>
      <c r="J186" s="68" t="s">
        <v>19</v>
      </c>
      <c r="K186" s="68" t="s">
        <v>132</v>
      </c>
      <c r="L186" s="68" t="s">
        <v>132</v>
      </c>
      <c r="M186" s="68" t="s">
        <v>132</v>
      </c>
      <c r="N186" s="68" t="s">
        <v>132</v>
      </c>
      <c r="O186" s="68" t="s">
        <v>132</v>
      </c>
      <c r="P186" s="68" t="s">
        <v>132</v>
      </c>
      <c r="Q186" s="68" t="s">
        <v>132</v>
      </c>
      <c r="R186" s="70" t="s">
        <v>132</v>
      </c>
    </row>
    <row r="187" spans="1:341" s="61" customFormat="1" x14ac:dyDescent="0.25">
      <c r="A187" s="62" t="s">
        <v>220</v>
      </c>
      <c r="B187" s="58" t="s">
        <v>221</v>
      </c>
      <c r="C187" s="59"/>
      <c r="D187" s="60" t="s">
        <v>222</v>
      </c>
      <c r="E187" s="103" t="s">
        <v>686</v>
      </c>
      <c r="F187" s="68" t="s">
        <v>132</v>
      </c>
      <c r="G187" s="68" t="s">
        <v>132</v>
      </c>
      <c r="H187" s="68"/>
      <c r="I187" s="68" t="s">
        <v>132</v>
      </c>
      <c r="J187" s="68" t="s">
        <v>19</v>
      </c>
      <c r="K187" s="68"/>
      <c r="L187" s="68"/>
      <c r="M187" s="68" t="s">
        <v>132</v>
      </c>
      <c r="N187" s="68" t="s">
        <v>132</v>
      </c>
      <c r="O187" s="68" t="s">
        <v>132</v>
      </c>
      <c r="P187" s="68" t="s">
        <v>132</v>
      </c>
      <c r="Q187" s="68" t="s">
        <v>132</v>
      </c>
      <c r="R187" s="70" t="s">
        <v>132</v>
      </c>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c r="CH187" s="47"/>
      <c r="CI187" s="47"/>
      <c r="CJ187" s="47"/>
      <c r="CK187" s="47"/>
      <c r="CL187" s="47"/>
      <c r="CM187" s="47"/>
      <c r="CN187" s="47"/>
      <c r="CO187" s="47"/>
      <c r="CP187" s="47"/>
      <c r="CQ187" s="47"/>
      <c r="CR187" s="47"/>
      <c r="CS187" s="47"/>
      <c r="CT187" s="47"/>
      <c r="CU187" s="47"/>
      <c r="CV187" s="47"/>
      <c r="CW187" s="47"/>
      <c r="CX187" s="47"/>
      <c r="CY187" s="47"/>
      <c r="CZ187" s="47"/>
      <c r="DA187" s="47"/>
      <c r="DB187" s="47"/>
      <c r="DC187" s="47"/>
      <c r="DD187" s="47"/>
      <c r="DE187" s="47"/>
      <c r="DF187" s="47"/>
      <c r="DG187" s="47"/>
      <c r="DH187" s="47"/>
      <c r="DI187" s="47"/>
      <c r="DJ187" s="47"/>
      <c r="DK187" s="47"/>
      <c r="DL187" s="47"/>
      <c r="DM187" s="47"/>
      <c r="DN187" s="47"/>
      <c r="DO187" s="47"/>
      <c r="DP187" s="47"/>
      <c r="DQ187" s="47"/>
      <c r="DR187" s="47"/>
      <c r="DS187" s="47"/>
      <c r="DT187" s="47"/>
      <c r="DU187" s="47"/>
      <c r="DV187" s="47"/>
      <c r="DW187" s="47"/>
      <c r="DX187" s="47"/>
      <c r="DY187" s="47"/>
      <c r="DZ187" s="47"/>
      <c r="EA187" s="47"/>
      <c r="EB187" s="47"/>
      <c r="EC187" s="47"/>
      <c r="ED187" s="47"/>
      <c r="EE187" s="47"/>
      <c r="EF187" s="47"/>
      <c r="EG187" s="47"/>
      <c r="EH187" s="47"/>
      <c r="EI187" s="47"/>
      <c r="EJ187" s="47"/>
      <c r="EK187" s="47"/>
      <c r="EL187" s="47"/>
      <c r="EM187" s="47"/>
      <c r="EN187" s="47"/>
      <c r="EO187" s="47"/>
      <c r="EP187" s="47"/>
      <c r="EQ187" s="47"/>
      <c r="ER187" s="47"/>
      <c r="ES187" s="47"/>
      <c r="ET187" s="47"/>
      <c r="EU187" s="47"/>
      <c r="EV187" s="47"/>
      <c r="EW187" s="47"/>
      <c r="EX187" s="47"/>
      <c r="EY187" s="47"/>
      <c r="EZ187" s="47"/>
      <c r="FA187" s="47"/>
      <c r="FB187" s="47"/>
      <c r="FC187" s="47"/>
      <c r="FD187" s="47"/>
      <c r="FE187" s="47"/>
      <c r="FF187" s="47"/>
      <c r="FG187" s="47"/>
      <c r="FH187" s="47"/>
      <c r="FI187" s="47"/>
      <c r="FJ187" s="47"/>
      <c r="FK187" s="47"/>
      <c r="FL187" s="47"/>
      <c r="FM187" s="47"/>
      <c r="FN187" s="47"/>
      <c r="FO187" s="47"/>
      <c r="FP187" s="47"/>
      <c r="FQ187" s="47"/>
      <c r="FR187" s="47"/>
      <c r="FS187" s="47"/>
      <c r="FT187" s="47"/>
      <c r="FU187" s="47"/>
      <c r="FV187" s="47"/>
      <c r="FW187" s="47"/>
      <c r="FX187" s="47"/>
      <c r="FY187" s="47"/>
      <c r="FZ187" s="47"/>
      <c r="GA187" s="47"/>
      <c r="GB187" s="47"/>
      <c r="GC187" s="47"/>
      <c r="GD187" s="47"/>
      <c r="GE187" s="47"/>
      <c r="GF187" s="47"/>
      <c r="GG187" s="47"/>
      <c r="GH187" s="47"/>
      <c r="GI187" s="47"/>
      <c r="GJ187" s="47"/>
      <c r="GK187" s="47"/>
      <c r="GL187" s="47"/>
      <c r="GM187" s="47"/>
      <c r="GN187" s="47"/>
      <c r="GO187" s="47"/>
      <c r="GP187" s="47"/>
      <c r="GQ187" s="47"/>
      <c r="GR187" s="47"/>
      <c r="GS187" s="47"/>
      <c r="GT187" s="47"/>
      <c r="GU187" s="47"/>
      <c r="GV187" s="47"/>
      <c r="GW187" s="47"/>
      <c r="GX187" s="47"/>
      <c r="GY187" s="47"/>
      <c r="GZ187" s="47"/>
      <c r="HA187" s="47"/>
      <c r="HB187" s="47"/>
      <c r="HC187" s="47"/>
      <c r="HD187" s="47"/>
      <c r="HE187" s="47"/>
      <c r="HF187" s="47"/>
      <c r="HG187" s="47"/>
      <c r="HH187" s="47"/>
      <c r="HI187" s="47"/>
      <c r="HJ187" s="47"/>
      <c r="HK187" s="47"/>
      <c r="HL187" s="47"/>
      <c r="HM187" s="47"/>
      <c r="HN187" s="47"/>
      <c r="HO187" s="47"/>
      <c r="HP187" s="47"/>
      <c r="HQ187" s="47"/>
      <c r="HR187" s="47"/>
      <c r="HS187" s="47"/>
      <c r="HT187" s="47"/>
      <c r="HU187" s="47"/>
      <c r="HV187" s="47"/>
      <c r="HW187" s="47"/>
      <c r="HX187" s="47"/>
      <c r="HY187" s="47"/>
      <c r="HZ187" s="47"/>
      <c r="IA187" s="47"/>
      <c r="IB187" s="47"/>
      <c r="IC187" s="47"/>
      <c r="ID187" s="47"/>
      <c r="IE187" s="47"/>
      <c r="IF187" s="47"/>
      <c r="IG187" s="47"/>
      <c r="IH187" s="47"/>
      <c r="II187" s="47"/>
      <c r="IJ187" s="47"/>
      <c r="IK187" s="47"/>
      <c r="IL187" s="47"/>
      <c r="IM187" s="47"/>
      <c r="IN187" s="47"/>
      <c r="IO187" s="47"/>
      <c r="IP187" s="47"/>
      <c r="IQ187" s="47"/>
      <c r="IR187" s="47"/>
      <c r="IS187" s="47"/>
      <c r="IT187" s="47"/>
      <c r="IU187" s="47"/>
      <c r="IV187" s="47"/>
      <c r="IW187" s="47"/>
      <c r="IX187" s="47"/>
      <c r="IY187" s="47"/>
      <c r="IZ187" s="47"/>
      <c r="JA187" s="47"/>
      <c r="JB187" s="47"/>
      <c r="JC187" s="47"/>
      <c r="JD187" s="47"/>
      <c r="JE187" s="47"/>
      <c r="JF187" s="47"/>
      <c r="JG187" s="47"/>
      <c r="JH187" s="47"/>
      <c r="JI187" s="47"/>
      <c r="JJ187" s="47"/>
      <c r="JK187" s="47"/>
      <c r="JL187" s="47"/>
      <c r="JM187" s="47"/>
      <c r="JN187" s="47"/>
      <c r="JO187" s="47"/>
      <c r="JP187" s="47"/>
      <c r="JQ187" s="47"/>
      <c r="JR187" s="47"/>
      <c r="JS187" s="47"/>
      <c r="JT187" s="47"/>
      <c r="JU187" s="47"/>
      <c r="JV187" s="47"/>
      <c r="JW187" s="47"/>
      <c r="JX187" s="47"/>
      <c r="JY187" s="47"/>
      <c r="JZ187" s="47"/>
      <c r="KA187" s="47"/>
      <c r="KB187" s="47"/>
      <c r="KC187" s="47"/>
      <c r="KD187" s="47"/>
      <c r="KE187" s="47"/>
      <c r="KF187" s="47"/>
      <c r="KG187" s="47"/>
      <c r="KH187" s="47"/>
      <c r="KI187" s="47"/>
      <c r="KJ187" s="47"/>
      <c r="KK187" s="47"/>
      <c r="KL187" s="47"/>
      <c r="KM187" s="47"/>
      <c r="KN187" s="47"/>
      <c r="KO187" s="47"/>
      <c r="KP187" s="47"/>
      <c r="KQ187" s="47"/>
      <c r="KR187" s="47"/>
      <c r="KS187" s="47"/>
      <c r="KT187" s="47"/>
      <c r="KU187" s="47"/>
      <c r="KV187" s="47"/>
      <c r="KW187" s="47"/>
      <c r="KX187" s="47"/>
      <c r="KY187" s="47"/>
      <c r="KZ187" s="47"/>
      <c r="LA187" s="47"/>
      <c r="LB187" s="47"/>
      <c r="LC187" s="47"/>
      <c r="LD187" s="47"/>
      <c r="LE187" s="47"/>
      <c r="LF187" s="47"/>
      <c r="LG187" s="47"/>
      <c r="LH187" s="47"/>
      <c r="LI187" s="47"/>
      <c r="LJ187" s="47"/>
      <c r="LK187" s="47"/>
      <c r="LL187" s="47"/>
      <c r="LM187" s="47"/>
      <c r="LN187" s="47"/>
      <c r="LO187" s="47"/>
      <c r="LP187" s="47"/>
      <c r="LQ187" s="47"/>
      <c r="LR187" s="47"/>
      <c r="LS187" s="47"/>
      <c r="LT187" s="47"/>
      <c r="LU187" s="47"/>
      <c r="LV187" s="47"/>
      <c r="LW187" s="47"/>
      <c r="LX187" s="47"/>
      <c r="LY187" s="47"/>
      <c r="LZ187" s="47"/>
      <c r="MA187" s="47"/>
      <c r="MB187" s="47"/>
      <c r="MC187" s="47"/>
    </row>
    <row r="188" spans="1:341" ht="29.25" x14ac:dyDescent="0.25">
      <c r="A188" s="71" t="s">
        <v>243</v>
      </c>
      <c r="B188" s="72" t="s">
        <v>244</v>
      </c>
      <c r="C188" s="73"/>
      <c r="D188" s="74">
        <v>2128032886</v>
      </c>
      <c r="E188" s="103" t="s">
        <v>686</v>
      </c>
      <c r="F188" s="75" t="s">
        <v>132</v>
      </c>
      <c r="G188" s="75" t="s">
        <v>132</v>
      </c>
      <c r="H188" s="75" t="s">
        <v>132</v>
      </c>
      <c r="I188" s="75"/>
      <c r="J188" s="75"/>
      <c r="K188" s="75"/>
      <c r="L188" s="75"/>
      <c r="M188" s="75" t="s">
        <v>132</v>
      </c>
      <c r="N188" s="75" t="s">
        <v>132</v>
      </c>
      <c r="O188" s="75"/>
      <c r="P188" s="75"/>
      <c r="Q188" s="75"/>
      <c r="R188" s="76"/>
    </row>
  </sheetData>
  <mergeCells count="6">
    <mergeCell ref="A1:R1"/>
    <mergeCell ref="A2:D2"/>
    <mergeCell ref="F2:R2"/>
    <mergeCell ref="A3:R3"/>
    <mergeCell ref="A4:D4"/>
    <mergeCell ref="F4:R4"/>
  </mergeCells>
  <conditionalFormatting sqref="F6:R188">
    <cfRule type="containsText" dxfId="3" priority="1" operator="containsText" text="x">
      <formula>NOT(ISERROR(SEARCH("x",F6)))</formula>
    </cfRule>
    <cfRule type="containsText" dxfId="2" priority="2" operator="containsText" text="H">
      <formula>NOT(ISERROR(SEARCH("H",F6)))</formula>
    </cfRule>
    <cfRule type="containsText" dxfId="1" priority="5" operator="containsText" text="D">
      <formula>NOT(ISERROR(SEARCH("D",F6)))</formula>
    </cfRule>
  </conditionalFormatting>
  <hyperlinks>
    <hyperlink ref="C10" r:id="rId1"/>
    <hyperlink ref="C64" r:id="rId2"/>
    <hyperlink ref="C22" r:id="rId3"/>
    <hyperlink ref="C162" r:id="rId4"/>
    <hyperlink ref="C143" r:id="rId5"/>
    <hyperlink ref="C173" r:id="rId6"/>
    <hyperlink ref="C163" r:id="rId7"/>
    <hyperlink ref="C137" r:id="rId8"/>
    <hyperlink ref="C28" r:id="rId9"/>
    <hyperlink ref="C37" r:id="rId10"/>
    <hyperlink ref="C59" r:id="rId11"/>
    <hyperlink ref="C109" r:id="rId12"/>
    <hyperlink ref="C107" r:id="rId13"/>
    <hyperlink ref="C145" r:id="rId14"/>
    <hyperlink ref="C91" r:id="rId15"/>
  </hyperlinks>
  <pageMargins left="0.25" right="0.25" top="0.75" bottom="0.75" header="0.3" footer="0.3"/>
  <pageSetup paperSize="5" scale="42" fitToHeight="0" orientation="landscape" r:id="rId16"/>
  <drawing r:id="rId17"/>
  <tableParts count="1">
    <tablePart r:id="rId1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35"/>
  <sheetViews>
    <sheetView topLeftCell="A16" workbookViewId="0">
      <selection activeCell="A22" sqref="A22:E35"/>
    </sheetView>
  </sheetViews>
  <sheetFormatPr defaultRowHeight="15" x14ac:dyDescent="0.25"/>
  <cols>
    <col min="1" max="1" width="48.5703125" customWidth="1"/>
    <col min="2" max="2" width="11.140625" customWidth="1"/>
    <col min="3" max="3" width="10.7109375" customWidth="1"/>
    <col min="4" max="4" width="13.28515625" customWidth="1"/>
    <col min="5" max="5" width="12.5703125" customWidth="1"/>
    <col min="7" max="7" width="11.5703125" customWidth="1"/>
  </cols>
  <sheetData>
    <row r="4" spans="1:7" ht="15.75" thickBot="1" x14ac:dyDescent="0.3"/>
    <row r="5" spans="1:7" s="7" customFormat="1" ht="30.75" thickBot="1" x14ac:dyDescent="0.3">
      <c r="B5" s="22" t="s">
        <v>542</v>
      </c>
      <c r="C5" s="23" t="s">
        <v>543</v>
      </c>
      <c r="D5" s="25" t="s">
        <v>544</v>
      </c>
      <c r="E5" s="22" t="s">
        <v>545</v>
      </c>
      <c r="F5" s="24" t="s">
        <v>546</v>
      </c>
      <c r="G5" s="29" t="s">
        <v>547</v>
      </c>
    </row>
    <row r="6" spans="1:7" x14ac:dyDescent="0.25">
      <c r="A6" s="19" t="s">
        <v>4</v>
      </c>
      <c r="B6" s="11">
        <f>COUNTIF(Table2[Community Psychiatric Support and Treatment (CPST)], "X")</f>
        <v>46</v>
      </c>
      <c r="C6" s="12">
        <f>COUNTIF(Table2[Community Psychiatric Support and Treatment (CPST)], "H")</f>
        <v>45</v>
      </c>
      <c r="D6" s="26">
        <f>COUNTIF(Table2[Community Psychiatric Support and Treatment (CPST)], "D")</f>
        <v>1</v>
      </c>
      <c r="E6" s="11">
        <f>SUM(B6:D6)</f>
        <v>92</v>
      </c>
      <c r="F6" s="13">
        <f>G6-E6</f>
        <v>5</v>
      </c>
      <c r="G6" s="30">
        <v>97</v>
      </c>
    </row>
    <row r="7" spans="1:7" x14ac:dyDescent="0.25">
      <c r="A7" s="20" t="s">
        <v>5</v>
      </c>
      <c r="B7" s="14">
        <f>COUNTIF(Table2[Psychosocial Rehabilitation (PSR)], "X")</f>
        <v>84</v>
      </c>
      <c r="C7" s="10">
        <f>COUNTIF(Table2[Psychosocial Rehabilitation (PSR)], "H")</f>
        <v>48</v>
      </c>
      <c r="D7" s="27">
        <f>COUNTIF(Table2[Psychosocial Rehabilitation (PSR)], "D")</f>
        <v>1</v>
      </c>
      <c r="E7" s="14">
        <f t="shared" ref="E7:E17" si="0">SUM(B7:D7)</f>
        <v>133</v>
      </c>
      <c r="F7" s="15">
        <f t="shared" ref="F7:F17" si="1">G7-E7</f>
        <v>7</v>
      </c>
      <c r="G7" s="31">
        <v>140</v>
      </c>
    </row>
    <row r="8" spans="1:7" x14ac:dyDescent="0.25">
      <c r="A8" s="20" t="s">
        <v>548</v>
      </c>
      <c r="B8" s="14">
        <f>COUNTIF(Table2[Habilitation/Residential Support Services], "X")</f>
        <v>64</v>
      </c>
      <c r="C8" s="10">
        <f>COUNTIF(Table2[Habilitation/Residential Support Services], "H")</f>
        <v>39</v>
      </c>
      <c r="D8" s="27">
        <f>COUNTIF(Table2[Habilitation/Residential Support Services], "D")</f>
        <v>0</v>
      </c>
      <c r="E8" s="14">
        <f t="shared" si="0"/>
        <v>103</v>
      </c>
      <c r="F8" s="15">
        <f t="shared" si="1"/>
        <v>2</v>
      </c>
      <c r="G8" s="31">
        <v>105</v>
      </c>
    </row>
    <row r="9" spans="1:7" x14ac:dyDescent="0.25">
      <c r="A9" s="20" t="s">
        <v>7</v>
      </c>
      <c r="B9" s="14">
        <f>COUNTIF(Table2[Family Support and Training], "X")</f>
        <v>73</v>
      </c>
      <c r="C9" s="10">
        <f>COUNTIF(Table2[Family Support and Training], "H")</f>
        <v>43</v>
      </c>
      <c r="D9" s="27">
        <f>COUNTIF(Table2[Family Support and Training], "D")</f>
        <v>0</v>
      </c>
      <c r="E9" s="14">
        <f t="shared" si="0"/>
        <v>116</v>
      </c>
      <c r="F9" s="15">
        <f t="shared" si="1"/>
        <v>7</v>
      </c>
      <c r="G9" s="31">
        <v>123</v>
      </c>
    </row>
    <row r="10" spans="1:7" x14ac:dyDescent="0.25">
      <c r="A10" s="20" t="s">
        <v>9</v>
      </c>
      <c r="B10" s="14">
        <f>COUNTIF(Table2[Short-term Crisis Respite], "X")</f>
        <v>11</v>
      </c>
      <c r="C10" s="10">
        <f>COUNTIF(Table2[Short-term Crisis Respite], "H")</f>
        <v>12</v>
      </c>
      <c r="D10" s="27">
        <f>COUNTIF(Table2[Short-term Crisis Respite], "D")</f>
        <v>3</v>
      </c>
      <c r="E10" s="14">
        <f t="shared" si="0"/>
        <v>26</v>
      </c>
      <c r="F10" s="15">
        <f t="shared" si="1"/>
        <v>1</v>
      </c>
      <c r="G10" s="31">
        <v>27</v>
      </c>
    </row>
    <row r="11" spans="1:7" x14ac:dyDescent="0.25">
      <c r="A11" s="20" t="s">
        <v>10</v>
      </c>
      <c r="B11" s="14">
        <f>COUNTIF(Table2[Intensive Crisis Respite], "X")</f>
        <v>4</v>
      </c>
      <c r="C11" s="10">
        <f>COUNTIF(Table2[Intensive Crisis Respite], "H")</f>
        <v>9</v>
      </c>
      <c r="D11" s="27">
        <f>COUNTIF(Table2[Intensive Crisis Respite], "D")</f>
        <v>2</v>
      </c>
      <c r="E11" s="14">
        <f t="shared" si="0"/>
        <v>15</v>
      </c>
      <c r="F11" s="15">
        <f t="shared" si="1"/>
        <v>1</v>
      </c>
      <c r="G11" s="31">
        <v>16</v>
      </c>
    </row>
    <row r="12" spans="1:7" x14ac:dyDescent="0.25">
      <c r="A12" s="20" t="s">
        <v>11</v>
      </c>
      <c r="B12" s="14">
        <f>COUNTIF(Table2[Pre-vocational Services], "X")</f>
        <v>67</v>
      </c>
      <c r="C12" s="10">
        <f>COUNTIF(Table2[Pre-vocational Services], "H")</f>
        <v>33</v>
      </c>
      <c r="D12" s="27">
        <f>COUNTIF(Table2[Pre-vocational Services], "D")</f>
        <v>1</v>
      </c>
      <c r="E12" s="14">
        <f t="shared" si="0"/>
        <v>101</v>
      </c>
      <c r="F12" s="15">
        <f t="shared" si="1"/>
        <v>5</v>
      </c>
      <c r="G12" s="31">
        <v>106</v>
      </c>
    </row>
    <row r="13" spans="1:7" x14ac:dyDescent="0.25">
      <c r="A13" s="20" t="s">
        <v>12</v>
      </c>
      <c r="B13" s="14">
        <f>COUNTIF(Table2[Transitional Employment], "X")</f>
        <v>27</v>
      </c>
      <c r="C13" s="10">
        <f>COUNTIF(Table2[Transitional Employment], "H")</f>
        <v>15</v>
      </c>
      <c r="D13" s="27">
        <f>COUNTIF(Table2[Transitional Employment], "D")</f>
        <v>0</v>
      </c>
      <c r="E13" s="14">
        <f t="shared" si="0"/>
        <v>42</v>
      </c>
      <c r="F13" s="15">
        <f t="shared" si="1"/>
        <v>3</v>
      </c>
      <c r="G13" s="31">
        <v>45</v>
      </c>
    </row>
    <row r="14" spans="1:7" x14ac:dyDescent="0.25">
      <c r="A14" s="20" t="s">
        <v>13</v>
      </c>
      <c r="B14" s="14">
        <f>COUNTIF(Table2[Intensive Supported Employment (ISE)], "X")</f>
        <v>48</v>
      </c>
      <c r="C14" s="10">
        <f>COUNTIF(Table2[Intensive Supported Employment (ISE)], "H")</f>
        <v>18</v>
      </c>
      <c r="D14" s="27">
        <f>COUNTIF(Table2[Intensive Supported Employment (ISE)], "D")</f>
        <v>0</v>
      </c>
      <c r="E14" s="14">
        <f t="shared" si="0"/>
        <v>66</v>
      </c>
      <c r="F14" s="15">
        <f t="shared" si="1"/>
        <v>4</v>
      </c>
      <c r="G14" s="31">
        <v>70</v>
      </c>
    </row>
    <row r="15" spans="1:7" x14ac:dyDescent="0.25">
      <c r="A15" s="20" t="s">
        <v>14</v>
      </c>
      <c r="B15" s="14">
        <f>COUNTIF(Table2[Ongoing Supported Employment], "X")</f>
        <v>49</v>
      </c>
      <c r="C15" s="10">
        <f>COUNTIF(Table2[Ongoing Supported Employment], "H")</f>
        <v>20</v>
      </c>
      <c r="D15" s="27">
        <f>COUNTIF(Table2[Ongoing Supported Employment], "D")</f>
        <v>0</v>
      </c>
      <c r="E15" s="14">
        <f t="shared" si="0"/>
        <v>69</v>
      </c>
      <c r="F15" s="15">
        <f t="shared" si="1"/>
        <v>3</v>
      </c>
      <c r="G15" s="31">
        <v>72</v>
      </c>
    </row>
    <row r="16" spans="1:7" x14ac:dyDescent="0.25">
      <c r="A16" s="20" t="s">
        <v>15</v>
      </c>
      <c r="B16" s="14">
        <f>COUNTIF(Table2[Education Support Services], "X")</f>
        <v>48</v>
      </c>
      <c r="C16" s="10">
        <f>COUNTIF(Table2[Education Support Services], "H")</f>
        <v>17</v>
      </c>
      <c r="D16" s="27">
        <f>COUNTIF(Table2[Education Support Services], "D")</f>
        <v>0</v>
      </c>
      <c r="E16" s="14">
        <f t="shared" si="0"/>
        <v>65</v>
      </c>
      <c r="F16" s="15">
        <f t="shared" si="1"/>
        <v>2</v>
      </c>
      <c r="G16" s="31">
        <v>67</v>
      </c>
    </row>
    <row r="17" spans="1:7" ht="15.75" thickBot="1" x14ac:dyDescent="0.3">
      <c r="A17" s="21" t="s">
        <v>549</v>
      </c>
      <c r="B17" s="16">
        <f>COUNTIF(Table2[Empowerment Services - Peer Supports], "X")</f>
        <v>72</v>
      </c>
      <c r="C17" s="17">
        <f>COUNTIF(Table2[Empowerment Services - Peer Supports], "H")</f>
        <v>48</v>
      </c>
      <c r="D17" s="28">
        <f>COUNTIF(Table2[Empowerment Services - Peer Supports], "D")</f>
        <v>0</v>
      </c>
      <c r="E17" s="16">
        <f t="shared" si="0"/>
        <v>120</v>
      </c>
      <c r="F17" s="18">
        <f t="shared" si="1"/>
        <v>5</v>
      </c>
      <c r="G17" s="32">
        <v>125</v>
      </c>
    </row>
    <row r="21" spans="1:7" ht="15.75" thickBot="1" x14ac:dyDescent="0.3"/>
    <row r="22" spans="1:7" ht="75.75" thickBot="1" x14ac:dyDescent="0.3">
      <c r="A22" s="7"/>
      <c r="B22" s="22" t="s">
        <v>547</v>
      </c>
      <c r="C22" s="23" t="s">
        <v>670</v>
      </c>
      <c r="D22" s="24" t="s">
        <v>671</v>
      </c>
      <c r="E22" s="29" t="s">
        <v>673</v>
      </c>
    </row>
    <row r="23" spans="1:7" x14ac:dyDescent="0.25">
      <c r="A23" s="19" t="s">
        <v>4</v>
      </c>
      <c r="B23" s="11">
        <v>97</v>
      </c>
      <c r="C23" s="12">
        <f>C6+D6+F6</f>
        <v>51</v>
      </c>
      <c r="D23" s="13">
        <f>B23-C23</f>
        <v>46</v>
      </c>
      <c r="E23" s="37">
        <f>D23/B23</f>
        <v>0.47422680412371132</v>
      </c>
    </row>
    <row r="24" spans="1:7" x14ac:dyDescent="0.25">
      <c r="A24" s="20" t="s">
        <v>5</v>
      </c>
      <c r="B24" s="14">
        <v>140</v>
      </c>
      <c r="C24" s="10">
        <f t="shared" ref="C24:C34" si="2">C7+D7+F7</f>
        <v>56</v>
      </c>
      <c r="D24" s="15">
        <f t="shared" ref="D24:D34" si="3">B24-C24</f>
        <v>84</v>
      </c>
      <c r="E24" s="38">
        <f t="shared" ref="E24:E35" si="4">D24/B24</f>
        <v>0.6</v>
      </c>
    </row>
    <row r="25" spans="1:7" x14ac:dyDescent="0.25">
      <c r="A25" s="20" t="s">
        <v>548</v>
      </c>
      <c r="B25" s="14">
        <v>105</v>
      </c>
      <c r="C25" s="10">
        <f t="shared" si="2"/>
        <v>41</v>
      </c>
      <c r="D25" s="15">
        <f t="shared" si="3"/>
        <v>64</v>
      </c>
      <c r="E25" s="38">
        <f t="shared" si="4"/>
        <v>0.60952380952380958</v>
      </c>
    </row>
    <row r="26" spans="1:7" x14ac:dyDescent="0.25">
      <c r="A26" s="20" t="s">
        <v>7</v>
      </c>
      <c r="B26" s="14">
        <v>123</v>
      </c>
      <c r="C26" s="10">
        <f t="shared" si="2"/>
        <v>50</v>
      </c>
      <c r="D26" s="15">
        <f t="shared" si="3"/>
        <v>73</v>
      </c>
      <c r="E26" s="38">
        <f t="shared" si="4"/>
        <v>0.5934959349593496</v>
      </c>
    </row>
    <row r="27" spans="1:7" x14ac:dyDescent="0.25">
      <c r="A27" s="45" t="s">
        <v>9</v>
      </c>
      <c r="B27" s="41">
        <v>27</v>
      </c>
      <c r="C27" s="42">
        <f t="shared" si="2"/>
        <v>16</v>
      </c>
      <c r="D27" s="43">
        <f t="shared" si="3"/>
        <v>11</v>
      </c>
      <c r="E27" s="44">
        <f t="shared" si="4"/>
        <v>0.40740740740740738</v>
      </c>
    </row>
    <row r="28" spans="1:7" x14ac:dyDescent="0.25">
      <c r="A28" s="45" t="s">
        <v>10</v>
      </c>
      <c r="B28" s="41">
        <v>16</v>
      </c>
      <c r="C28" s="42">
        <f t="shared" si="2"/>
        <v>12</v>
      </c>
      <c r="D28" s="43">
        <f t="shared" si="3"/>
        <v>4</v>
      </c>
      <c r="E28" s="44">
        <f t="shared" si="4"/>
        <v>0.25</v>
      </c>
    </row>
    <row r="29" spans="1:7" x14ac:dyDescent="0.25">
      <c r="A29" s="20" t="s">
        <v>11</v>
      </c>
      <c r="B29" s="14">
        <v>106</v>
      </c>
      <c r="C29" s="10">
        <f t="shared" si="2"/>
        <v>39</v>
      </c>
      <c r="D29" s="15">
        <f t="shared" si="3"/>
        <v>67</v>
      </c>
      <c r="E29" s="38">
        <f t="shared" si="4"/>
        <v>0.63207547169811318</v>
      </c>
    </row>
    <row r="30" spans="1:7" x14ac:dyDescent="0.25">
      <c r="A30" s="20" t="s">
        <v>12</v>
      </c>
      <c r="B30" s="14">
        <v>45</v>
      </c>
      <c r="C30" s="10">
        <f t="shared" si="2"/>
        <v>18</v>
      </c>
      <c r="D30" s="15">
        <f t="shared" si="3"/>
        <v>27</v>
      </c>
      <c r="E30" s="38">
        <f t="shared" si="4"/>
        <v>0.6</v>
      </c>
    </row>
    <row r="31" spans="1:7" x14ac:dyDescent="0.25">
      <c r="A31" s="20" t="s">
        <v>13</v>
      </c>
      <c r="B31" s="14">
        <v>70</v>
      </c>
      <c r="C31" s="10">
        <f t="shared" si="2"/>
        <v>22</v>
      </c>
      <c r="D31" s="15">
        <f t="shared" si="3"/>
        <v>48</v>
      </c>
      <c r="E31" s="38">
        <f t="shared" si="4"/>
        <v>0.68571428571428572</v>
      </c>
    </row>
    <row r="32" spans="1:7" x14ac:dyDescent="0.25">
      <c r="A32" s="20" t="s">
        <v>14</v>
      </c>
      <c r="B32" s="14">
        <v>72</v>
      </c>
      <c r="C32" s="10">
        <f t="shared" si="2"/>
        <v>23</v>
      </c>
      <c r="D32" s="15">
        <f t="shared" si="3"/>
        <v>49</v>
      </c>
      <c r="E32" s="38">
        <f t="shared" si="4"/>
        <v>0.68055555555555558</v>
      </c>
    </row>
    <row r="33" spans="1:5" x14ac:dyDescent="0.25">
      <c r="A33" s="20" t="s">
        <v>15</v>
      </c>
      <c r="B33" s="14">
        <v>67</v>
      </c>
      <c r="C33" s="10">
        <f t="shared" si="2"/>
        <v>19</v>
      </c>
      <c r="D33" s="15">
        <f t="shared" si="3"/>
        <v>48</v>
      </c>
      <c r="E33" s="38">
        <f t="shared" si="4"/>
        <v>0.71641791044776115</v>
      </c>
    </row>
    <row r="34" spans="1:5" ht="15.75" thickBot="1" x14ac:dyDescent="0.3">
      <c r="A34" s="21" t="s">
        <v>549</v>
      </c>
      <c r="B34" s="16">
        <v>125</v>
      </c>
      <c r="C34" s="17">
        <f t="shared" si="2"/>
        <v>53</v>
      </c>
      <c r="D34" s="18">
        <f t="shared" si="3"/>
        <v>72</v>
      </c>
      <c r="E34" s="39">
        <f t="shared" si="4"/>
        <v>0.57599999999999996</v>
      </c>
    </row>
    <row r="35" spans="1:5" ht="15.75" thickBot="1" x14ac:dyDescent="0.3">
      <c r="A35" s="35" t="s">
        <v>672</v>
      </c>
      <c r="B35" s="36">
        <f>SUM(B23:B34)</f>
        <v>993</v>
      </c>
      <c r="C35" s="33">
        <f t="shared" ref="C35:D35" si="5">SUM(C23:C34)</f>
        <v>400</v>
      </c>
      <c r="D35" s="34">
        <f t="shared" si="5"/>
        <v>593</v>
      </c>
      <c r="E35" s="40">
        <f t="shared" si="4"/>
        <v>0.5971802618328298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9" sqref="A9"/>
    </sheetView>
  </sheetViews>
  <sheetFormatPr defaultRowHeight="15" x14ac:dyDescent="0.25"/>
  <cols>
    <col min="1" max="1" width="128" customWidth="1"/>
  </cols>
  <sheetData>
    <row r="1" spans="1:1" ht="74.25" customHeight="1" x14ac:dyDescent="0.25">
      <c r="A1" s="9" t="s">
        <v>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Agency List</vt:lpstr>
      <vt:lpstr>Stats</vt:lpstr>
      <vt:lpstr>Read Me</vt:lpstr>
      <vt:lpstr>'Agency List'!Print_Titles</vt:lpstr>
    </vt:vector>
  </TitlesOfParts>
  <Company>NYSOMH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Trish</dc:creator>
  <cp:lastModifiedBy>Trish</cp:lastModifiedBy>
  <dcterms:created xsi:type="dcterms:W3CDTF">2016-04-18T19:12:17Z</dcterms:created>
  <dcterms:modified xsi:type="dcterms:W3CDTF">2017-01-10T14:37:21Z</dcterms:modified>
</cp:coreProperties>
</file>